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15"/>
  <workbookPr/>
  <mc:AlternateContent xmlns:mc="http://schemas.openxmlformats.org/markup-compatibility/2006">
    <mc:Choice Requires="x15">
      <x15ac:absPath xmlns:x15ac="http://schemas.microsoft.com/office/spreadsheetml/2010/11/ac" url="https://openminds0.sharepoint.com/sites/OMsharepoint/Shared Documents/Consulting/Trillium Health Resources/5710-8A-B Subcode Learning Track #1- Workflow Design to Optimize Clinical Talent/Documents/Topic 6/Downloadable Assets/Final Downloadable PDFs/"/>
    </mc:Choice>
  </mc:AlternateContent>
  <xr:revisionPtr revIDLastSave="0" documentId="8_{FDCC29A5-90E6-410E-94BF-0CFBD8E2CCB0}" xr6:coauthVersionLast="47" xr6:coauthVersionMax="47" xr10:uidLastSave="{00000000-0000-0000-0000-000000000000}"/>
  <bookViews>
    <workbookView xWindow="-98" yWindow="-98" windowWidth="28996" windowHeight="15675" xr2:uid="{00000000-000D-0000-FFFF-FFFF00000000}"/>
  </bookViews>
  <sheets>
    <sheet name="Introduction &amp; How To Use" sheetId="5" r:id="rId1"/>
    <sheet name="Sponsor Assessment Tool" sheetId="3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0" i="3" l="1"/>
  <c r="O34" i="3"/>
  <c r="O37" i="3"/>
  <c r="O58" i="3"/>
  <c r="O61" i="3"/>
  <c r="O82" i="3"/>
  <c r="O85" i="3"/>
  <c r="K5" i="3"/>
  <c r="K63" i="3"/>
  <c r="I14" i="3"/>
  <c r="I39" i="3"/>
  <c r="I64" i="3"/>
  <c r="I92" i="3"/>
  <c r="G57" i="3"/>
  <c r="E7" i="3"/>
  <c r="E10" i="3"/>
  <c r="E11" i="3"/>
  <c r="E14" i="3"/>
  <c r="E38" i="3"/>
  <c r="E44" i="3"/>
  <c r="E46" i="3"/>
  <c r="E54" i="3"/>
  <c r="E74" i="3"/>
  <c r="E78" i="3"/>
  <c r="E79" i="3"/>
  <c r="E82" i="3"/>
  <c r="E91" i="3"/>
  <c r="Z3" i="3"/>
  <c r="E8" i="3" s="1"/>
  <c r="Z4" i="3"/>
  <c r="G84" i="3" s="1"/>
  <c r="Z5" i="3"/>
  <c r="I15" i="3" s="1"/>
  <c r="Z6" i="3"/>
  <c r="K28" i="3" s="1"/>
  <c r="Z7" i="3"/>
  <c r="M6" i="3" s="1"/>
  <c r="Z8" i="3"/>
  <c r="O14" i="3" s="1"/>
  <c r="Z9" i="3"/>
  <c r="Q4" i="3" s="1"/>
  <c r="Z10" i="3"/>
  <c r="S7" i="3" s="1"/>
  <c r="G53" i="3" l="1"/>
  <c r="I88" i="3"/>
  <c r="I63" i="3"/>
  <c r="I38" i="3"/>
  <c r="I13" i="3"/>
  <c r="K59" i="3"/>
  <c r="M90" i="3"/>
  <c r="O84" i="3"/>
  <c r="O60" i="3"/>
  <c r="O36" i="3"/>
  <c r="O12" i="3"/>
  <c r="Q87" i="3"/>
  <c r="Q63" i="3"/>
  <c r="Q39" i="3"/>
  <c r="G49" i="3"/>
  <c r="I87" i="3"/>
  <c r="I62" i="3"/>
  <c r="I37" i="3"/>
  <c r="I12" i="3"/>
  <c r="K55" i="3"/>
  <c r="M66" i="3"/>
  <c r="O83" i="3"/>
  <c r="O59" i="3"/>
  <c r="O35" i="3"/>
  <c r="O11" i="3"/>
  <c r="Q86" i="3"/>
  <c r="Q62" i="3"/>
  <c r="Q38" i="3"/>
  <c r="M42" i="3"/>
  <c r="E71" i="3"/>
  <c r="E35" i="3"/>
  <c r="G96" i="3"/>
  <c r="G33" i="3"/>
  <c r="I85" i="3"/>
  <c r="I60" i="3"/>
  <c r="I32" i="3"/>
  <c r="I4" i="3"/>
  <c r="K47" i="3"/>
  <c r="M18" i="3"/>
  <c r="O81" i="3"/>
  <c r="O57" i="3"/>
  <c r="O33" i="3"/>
  <c r="O9" i="3"/>
  <c r="Q84" i="3"/>
  <c r="Q60" i="3"/>
  <c r="Q36" i="3"/>
  <c r="Q85" i="3"/>
  <c r="E70" i="3"/>
  <c r="E34" i="3"/>
  <c r="G95" i="3"/>
  <c r="G25" i="3"/>
  <c r="I84" i="3"/>
  <c r="I56" i="3"/>
  <c r="I28" i="3"/>
  <c r="K101" i="3"/>
  <c r="K39" i="3"/>
  <c r="O101" i="3"/>
  <c r="O77" i="3"/>
  <c r="O53" i="3"/>
  <c r="O29" i="3"/>
  <c r="O5" i="3"/>
  <c r="Q80" i="3"/>
  <c r="Q56" i="3"/>
  <c r="Q32" i="3"/>
  <c r="I86" i="3"/>
  <c r="Q37" i="3"/>
  <c r="E95" i="3"/>
  <c r="E67" i="3"/>
  <c r="E33" i="3"/>
  <c r="G94" i="3"/>
  <c r="G23" i="3"/>
  <c r="I80" i="3"/>
  <c r="I52" i="3"/>
  <c r="I27" i="3"/>
  <c r="K95" i="3"/>
  <c r="K35" i="3"/>
  <c r="O97" i="3"/>
  <c r="O73" i="3"/>
  <c r="O49" i="3"/>
  <c r="O25" i="3"/>
  <c r="Q100" i="3"/>
  <c r="Q76" i="3"/>
  <c r="Q52" i="3"/>
  <c r="Q28" i="3"/>
  <c r="I61" i="3"/>
  <c r="Q61" i="3"/>
  <c r="E94" i="3"/>
  <c r="E65" i="3"/>
  <c r="E32" i="3"/>
  <c r="G89" i="3"/>
  <c r="G9" i="3"/>
  <c r="I76" i="3"/>
  <c r="I51" i="3"/>
  <c r="I26" i="3"/>
  <c r="K87" i="3"/>
  <c r="K31" i="3"/>
  <c r="O96" i="3"/>
  <c r="O72" i="3"/>
  <c r="O48" i="3"/>
  <c r="O24" i="3"/>
  <c r="Q99" i="3"/>
  <c r="Q75" i="3"/>
  <c r="Q51" i="3"/>
  <c r="Q27" i="3"/>
  <c r="G47" i="3"/>
  <c r="I8" i="3"/>
  <c r="E102" i="3"/>
  <c r="E93" i="3"/>
  <c r="E58" i="3"/>
  <c r="E26" i="3"/>
  <c r="G74" i="3"/>
  <c r="I100" i="3"/>
  <c r="I75" i="3"/>
  <c r="I50" i="3"/>
  <c r="I25" i="3"/>
  <c r="K83" i="3"/>
  <c r="K29" i="3"/>
  <c r="O95" i="3"/>
  <c r="O71" i="3"/>
  <c r="O47" i="3"/>
  <c r="O23" i="3"/>
  <c r="Q98" i="3"/>
  <c r="Q74" i="3"/>
  <c r="Q50" i="3"/>
  <c r="Q26" i="3"/>
  <c r="K53" i="3"/>
  <c r="E92" i="3"/>
  <c r="E57" i="3"/>
  <c r="E22" i="3"/>
  <c r="G73" i="3"/>
  <c r="I99" i="3"/>
  <c r="I74" i="3"/>
  <c r="I49" i="3"/>
  <c r="I20" i="3"/>
  <c r="K79" i="3"/>
  <c r="K23" i="3"/>
  <c r="O94" i="3"/>
  <c r="O70" i="3"/>
  <c r="O46" i="3"/>
  <c r="O22" i="3"/>
  <c r="Q97" i="3"/>
  <c r="Q73" i="3"/>
  <c r="Q49" i="3"/>
  <c r="Q25" i="3"/>
  <c r="E56" i="3"/>
  <c r="E19" i="3"/>
  <c r="G72" i="3"/>
  <c r="I98" i="3"/>
  <c r="I73" i="3"/>
  <c r="I44" i="3"/>
  <c r="I16" i="3"/>
  <c r="K77" i="3"/>
  <c r="K15" i="3"/>
  <c r="O93" i="3"/>
  <c r="O69" i="3"/>
  <c r="O45" i="3"/>
  <c r="O21" i="3"/>
  <c r="Q96" i="3"/>
  <c r="Q72" i="3"/>
  <c r="Q48" i="3"/>
  <c r="Q24" i="3"/>
  <c r="I36" i="3"/>
  <c r="E86" i="3"/>
  <c r="E55" i="3"/>
  <c r="E18" i="3"/>
  <c r="G70" i="3"/>
  <c r="I97" i="3"/>
  <c r="I68" i="3"/>
  <c r="I40" i="3"/>
  <c r="K71" i="3"/>
  <c r="K11" i="3"/>
  <c r="O89" i="3"/>
  <c r="O65" i="3"/>
  <c r="O41" i="3"/>
  <c r="O17" i="3"/>
  <c r="Q92" i="3"/>
  <c r="Q68" i="3"/>
  <c r="Q44" i="3"/>
  <c r="Q20" i="3"/>
  <c r="O13" i="3"/>
  <c r="Q88" i="3"/>
  <c r="Q64" i="3"/>
  <c r="Q40" i="3"/>
  <c r="Q16" i="3"/>
  <c r="G93" i="3"/>
  <c r="G71" i="3"/>
  <c r="G48" i="3"/>
  <c r="G24" i="3"/>
  <c r="K102" i="3"/>
  <c r="K78" i="3"/>
  <c r="K54" i="3"/>
  <c r="K30" i="3"/>
  <c r="T30" i="3" s="1"/>
  <c r="U30" i="3" s="1" a="1"/>
  <c r="U30" i="3" s="1"/>
  <c r="K6" i="3"/>
  <c r="M81" i="3"/>
  <c r="M57" i="3"/>
  <c r="M33" i="3"/>
  <c r="M9" i="3"/>
  <c r="M56" i="3"/>
  <c r="M8" i="3"/>
  <c r="E69" i="3"/>
  <c r="E31" i="3"/>
  <c r="G86" i="3"/>
  <c r="G46" i="3"/>
  <c r="G22" i="3"/>
  <c r="M31" i="3"/>
  <c r="M80" i="3"/>
  <c r="M32" i="3"/>
  <c r="K8" i="3"/>
  <c r="K20" i="3"/>
  <c r="K32" i="3"/>
  <c r="K44" i="3"/>
  <c r="K56" i="3"/>
  <c r="K68" i="3"/>
  <c r="K80" i="3"/>
  <c r="K92" i="3"/>
  <c r="T92" i="3" s="1"/>
  <c r="U92" i="3" s="1" a="1"/>
  <c r="U92" i="3" s="1"/>
  <c r="K9" i="3"/>
  <c r="T9" i="3" s="1"/>
  <c r="U9" i="3" s="1" a="1"/>
  <c r="U9" i="3" s="1"/>
  <c r="K21" i="3"/>
  <c r="K33" i="3"/>
  <c r="K45" i="3"/>
  <c r="K57" i="3"/>
  <c r="K69" i="3"/>
  <c r="K81" i="3"/>
  <c r="K93" i="3"/>
  <c r="K10" i="3"/>
  <c r="K22" i="3"/>
  <c r="K34" i="3"/>
  <c r="K46" i="3"/>
  <c r="K58" i="3"/>
  <c r="K70" i="3"/>
  <c r="K82" i="3"/>
  <c r="K94" i="3"/>
  <c r="K12" i="3"/>
  <c r="K24" i="3"/>
  <c r="K36" i="3"/>
  <c r="K48" i="3"/>
  <c r="K60" i="3"/>
  <c r="K72" i="3"/>
  <c r="K84" i="3"/>
  <c r="K96" i="3"/>
  <c r="K26" i="3"/>
  <c r="K50" i="3"/>
  <c r="K62" i="3"/>
  <c r="K86" i="3"/>
  <c r="K13" i="3"/>
  <c r="K25" i="3"/>
  <c r="K37" i="3"/>
  <c r="K49" i="3"/>
  <c r="K61" i="3"/>
  <c r="K73" i="3"/>
  <c r="K85" i="3"/>
  <c r="K97" i="3"/>
  <c r="K14" i="3"/>
  <c r="K38" i="3"/>
  <c r="K74" i="3"/>
  <c r="K98" i="3"/>
  <c r="E90" i="3"/>
  <c r="E50" i="3"/>
  <c r="E9" i="3"/>
  <c r="G69" i="3"/>
  <c r="K100" i="3"/>
  <c r="K76" i="3"/>
  <c r="K52" i="3"/>
  <c r="K4" i="3"/>
  <c r="T4" i="3" s="1"/>
  <c r="U4" i="3" s="1" a="1"/>
  <c r="U4" i="3" s="1"/>
  <c r="M79" i="3"/>
  <c r="M55" i="3"/>
  <c r="M7" i="3"/>
  <c r="I5" i="3"/>
  <c r="I17" i="3"/>
  <c r="I29" i="3"/>
  <c r="I41" i="3"/>
  <c r="I53" i="3"/>
  <c r="I65" i="3"/>
  <c r="I77" i="3"/>
  <c r="I89" i="3"/>
  <c r="I101" i="3"/>
  <c r="I6" i="3"/>
  <c r="I18" i="3"/>
  <c r="I30" i="3"/>
  <c r="I42" i="3"/>
  <c r="I54" i="3"/>
  <c r="I66" i="3"/>
  <c r="I78" i="3"/>
  <c r="I90" i="3"/>
  <c r="I102" i="3"/>
  <c r="I7" i="3"/>
  <c r="I19" i="3"/>
  <c r="I31" i="3"/>
  <c r="I43" i="3"/>
  <c r="I55" i="3"/>
  <c r="I67" i="3"/>
  <c r="I79" i="3"/>
  <c r="I91" i="3"/>
  <c r="I9" i="3"/>
  <c r="I21" i="3"/>
  <c r="I33" i="3"/>
  <c r="I45" i="3"/>
  <c r="I57" i="3"/>
  <c r="I69" i="3"/>
  <c r="I81" i="3"/>
  <c r="I93" i="3"/>
  <c r="I11" i="3"/>
  <c r="I35" i="3"/>
  <c r="I59" i="3"/>
  <c r="I95" i="3"/>
  <c r="I10" i="3"/>
  <c r="I22" i="3"/>
  <c r="I34" i="3"/>
  <c r="I46" i="3"/>
  <c r="I58" i="3"/>
  <c r="I70" i="3"/>
  <c r="I82" i="3"/>
  <c r="I94" i="3"/>
  <c r="I23" i="3"/>
  <c r="I47" i="3"/>
  <c r="I71" i="3"/>
  <c r="I83" i="3"/>
  <c r="E89" i="3"/>
  <c r="E68" i="3"/>
  <c r="E47" i="3"/>
  <c r="E30" i="3"/>
  <c r="G85" i="3"/>
  <c r="G65" i="3"/>
  <c r="G45" i="3"/>
  <c r="G21" i="3"/>
  <c r="I96" i="3"/>
  <c r="I72" i="3"/>
  <c r="I48" i="3"/>
  <c r="I24" i="3"/>
  <c r="K99" i="3"/>
  <c r="K75" i="3"/>
  <c r="K51" i="3"/>
  <c r="K27" i="3"/>
  <c r="M102" i="3"/>
  <c r="M78" i="3"/>
  <c r="M54" i="3"/>
  <c r="M30" i="3"/>
  <c r="M11" i="3"/>
  <c r="M23" i="3"/>
  <c r="M35" i="3"/>
  <c r="M47" i="3"/>
  <c r="M59" i="3"/>
  <c r="M71" i="3"/>
  <c r="M83" i="3"/>
  <c r="M95" i="3"/>
  <c r="M12" i="3"/>
  <c r="M24" i="3"/>
  <c r="M36" i="3"/>
  <c r="M48" i="3"/>
  <c r="M60" i="3"/>
  <c r="M72" i="3"/>
  <c r="M84" i="3"/>
  <c r="M96" i="3"/>
  <c r="M13" i="3"/>
  <c r="M25" i="3"/>
  <c r="M37" i="3"/>
  <c r="M49" i="3"/>
  <c r="M61" i="3"/>
  <c r="M73" i="3"/>
  <c r="M85" i="3"/>
  <c r="T85" i="3" s="1"/>
  <c r="U85" i="3" s="1" a="1"/>
  <c r="U85" i="3" s="1"/>
  <c r="M97" i="3"/>
  <c r="M15" i="3"/>
  <c r="M27" i="3"/>
  <c r="M39" i="3"/>
  <c r="M51" i="3"/>
  <c r="M63" i="3"/>
  <c r="M75" i="3"/>
  <c r="M87" i="3"/>
  <c r="M99" i="3"/>
  <c r="M5" i="3"/>
  <c r="M41" i="3"/>
  <c r="M65" i="3"/>
  <c r="T65" i="3" s="1"/>
  <c r="U65" i="3" s="1" a="1"/>
  <c r="U65" i="3" s="1"/>
  <c r="M101" i="3"/>
  <c r="M4" i="3"/>
  <c r="M16" i="3"/>
  <c r="M28" i="3"/>
  <c r="M40" i="3"/>
  <c r="M52" i="3"/>
  <c r="M64" i="3"/>
  <c r="M76" i="3"/>
  <c r="M88" i="3"/>
  <c r="M100" i="3"/>
  <c r="M17" i="3"/>
  <c r="M29" i="3"/>
  <c r="M53" i="3"/>
  <c r="M77" i="3"/>
  <c r="M89" i="3"/>
  <c r="M98" i="3"/>
  <c r="M74" i="3"/>
  <c r="M50" i="3"/>
  <c r="M26" i="3"/>
  <c r="G14" i="3"/>
  <c r="G26" i="3"/>
  <c r="T26" i="3" s="1"/>
  <c r="U26" i="3" s="1" a="1"/>
  <c r="U26" i="3" s="1"/>
  <c r="G38" i="3"/>
  <c r="G50" i="3"/>
  <c r="G15" i="3"/>
  <c r="G27" i="3"/>
  <c r="G39" i="3"/>
  <c r="G51" i="3"/>
  <c r="G63" i="3"/>
  <c r="G75" i="3"/>
  <c r="G87" i="3"/>
  <c r="G99" i="3"/>
  <c r="G4" i="3"/>
  <c r="G16" i="3"/>
  <c r="G28" i="3"/>
  <c r="G40" i="3"/>
  <c r="G52" i="3"/>
  <c r="G64" i="3"/>
  <c r="G76" i="3"/>
  <c r="G88" i="3"/>
  <c r="G100" i="3"/>
  <c r="G6" i="3"/>
  <c r="G18" i="3"/>
  <c r="G30" i="3"/>
  <c r="G42" i="3"/>
  <c r="G54" i="3"/>
  <c r="G66" i="3"/>
  <c r="G78" i="3"/>
  <c r="G90" i="3"/>
  <c r="T90" i="3" s="1"/>
  <c r="U90" i="3" s="1" a="1"/>
  <c r="U90" i="3" s="1"/>
  <c r="G102" i="3"/>
  <c r="G20" i="3"/>
  <c r="G32" i="3"/>
  <c r="G56" i="3"/>
  <c r="G80" i="3"/>
  <c r="G92" i="3"/>
  <c r="G7" i="3"/>
  <c r="G19" i="3"/>
  <c r="G31" i="3"/>
  <c r="T31" i="3" s="1"/>
  <c r="U31" i="3" s="1" a="1"/>
  <c r="U31" i="3" s="1"/>
  <c r="G43" i="3"/>
  <c r="G55" i="3"/>
  <c r="G67" i="3"/>
  <c r="G79" i="3"/>
  <c r="G91" i="3"/>
  <c r="G8" i="3"/>
  <c r="G44" i="3"/>
  <c r="G68" i="3"/>
  <c r="E12" i="3"/>
  <c r="E24" i="3"/>
  <c r="E36" i="3"/>
  <c r="E48" i="3"/>
  <c r="E60" i="3"/>
  <c r="E72" i="3"/>
  <c r="T72" i="3" s="1"/>
  <c r="U72" i="3" s="1" a="1"/>
  <c r="U72" i="3" s="1"/>
  <c r="E84" i="3"/>
  <c r="T84" i="3" s="1"/>
  <c r="U84" i="3" s="1" a="1"/>
  <c r="U84" i="3" s="1"/>
  <c r="E96" i="3"/>
  <c r="E13" i="3"/>
  <c r="E25" i="3"/>
  <c r="E37" i="3"/>
  <c r="E49" i="3"/>
  <c r="E61" i="3"/>
  <c r="E73" i="3"/>
  <c r="E85" i="3"/>
  <c r="E97" i="3"/>
  <c r="E15" i="3"/>
  <c r="E27" i="3"/>
  <c r="E39" i="3"/>
  <c r="T39" i="3" s="1"/>
  <c r="U39" i="3" s="1" a="1"/>
  <c r="U39" i="3" s="1"/>
  <c r="E51" i="3"/>
  <c r="E63" i="3"/>
  <c r="E75" i="3"/>
  <c r="E87" i="3"/>
  <c r="E99" i="3"/>
  <c r="E5" i="3"/>
  <c r="E41" i="3"/>
  <c r="E4" i="3"/>
  <c r="E16" i="3"/>
  <c r="E28" i="3"/>
  <c r="E40" i="3"/>
  <c r="E52" i="3"/>
  <c r="T52" i="3" s="1"/>
  <c r="U52" i="3" s="1" a="1"/>
  <c r="U52" i="3" s="1"/>
  <c r="E64" i="3"/>
  <c r="T64" i="3" s="1"/>
  <c r="U64" i="3" s="1" a="1"/>
  <c r="U64" i="3" s="1"/>
  <c r="E76" i="3"/>
  <c r="E88" i="3"/>
  <c r="E100" i="3"/>
  <c r="E17" i="3"/>
  <c r="E29" i="3"/>
  <c r="E53" i="3"/>
  <c r="E77" i="3"/>
  <c r="E83" i="3"/>
  <c r="E66" i="3"/>
  <c r="E45" i="3"/>
  <c r="E23" i="3"/>
  <c r="E6" i="3"/>
  <c r="G83" i="3"/>
  <c r="G61" i="3"/>
  <c r="G37" i="3"/>
  <c r="G13" i="3"/>
  <c r="K91" i="3"/>
  <c r="K67" i="3"/>
  <c r="K43" i="3"/>
  <c r="K19" i="3"/>
  <c r="T19" i="3" s="1"/>
  <c r="U19" i="3" s="1" a="1"/>
  <c r="U19" i="3" s="1"/>
  <c r="M94" i="3"/>
  <c r="M70" i="3"/>
  <c r="M46" i="3"/>
  <c r="M22" i="3"/>
  <c r="G36" i="3"/>
  <c r="K90" i="3"/>
  <c r="K66" i="3"/>
  <c r="K42" i="3"/>
  <c r="K18" i="3"/>
  <c r="M93" i="3"/>
  <c r="M69" i="3"/>
  <c r="M45" i="3"/>
  <c r="M21" i="3"/>
  <c r="G41" i="3"/>
  <c r="G101" i="3"/>
  <c r="G82" i="3"/>
  <c r="G12" i="3"/>
  <c r="E101" i="3"/>
  <c r="E81" i="3"/>
  <c r="E62" i="3"/>
  <c r="E43" i="3"/>
  <c r="E21" i="3"/>
  <c r="G98" i="3"/>
  <c r="G81" i="3"/>
  <c r="G59" i="3"/>
  <c r="G35" i="3"/>
  <c r="G11" i="3"/>
  <c r="K89" i="3"/>
  <c r="K65" i="3"/>
  <c r="K41" i="3"/>
  <c r="K17" i="3"/>
  <c r="M92" i="3"/>
  <c r="M68" i="3"/>
  <c r="M44" i="3"/>
  <c r="M20" i="3"/>
  <c r="G62" i="3"/>
  <c r="T62" i="3" s="1"/>
  <c r="U62" i="3" s="1" a="1"/>
  <c r="U62" i="3" s="1"/>
  <c r="G17" i="3"/>
  <c r="G60" i="3"/>
  <c r="E98" i="3"/>
  <c r="E80" i="3"/>
  <c r="T80" i="3" s="1"/>
  <c r="U80" i="3" s="1" a="1"/>
  <c r="U80" i="3" s="1"/>
  <c r="E59" i="3"/>
  <c r="E42" i="3"/>
  <c r="E20" i="3"/>
  <c r="G97" i="3"/>
  <c r="G77" i="3"/>
  <c r="G58" i="3"/>
  <c r="G34" i="3"/>
  <c r="G10" i="3"/>
  <c r="K88" i="3"/>
  <c r="K64" i="3"/>
  <c r="K40" i="3"/>
  <c r="K16" i="3"/>
  <c r="M91" i="3"/>
  <c r="M67" i="3"/>
  <c r="M43" i="3"/>
  <c r="M19" i="3"/>
  <c r="G29" i="3"/>
  <c r="G5" i="3"/>
  <c r="M86" i="3"/>
  <c r="M62" i="3"/>
  <c r="M38" i="3"/>
  <c r="M14" i="3"/>
  <c r="K7" i="3"/>
  <c r="M82" i="3"/>
  <c r="M58" i="3"/>
  <c r="M34" i="3"/>
  <c r="M10" i="3"/>
  <c r="Q15" i="3"/>
  <c r="Q14" i="3"/>
  <c r="Q13" i="3"/>
  <c r="Q12" i="3"/>
  <c r="Q11" i="3"/>
  <c r="O92" i="3"/>
  <c r="O56" i="3"/>
  <c r="O32" i="3"/>
  <c r="T32" i="3" s="1"/>
  <c r="U32" i="3" s="1" a="1"/>
  <c r="U32" i="3" s="1"/>
  <c r="O8" i="3"/>
  <c r="Q83" i="3"/>
  <c r="Q47" i="3"/>
  <c r="Q23" i="3"/>
  <c r="O91" i="3"/>
  <c r="O79" i="3"/>
  <c r="O67" i="3"/>
  <c r="O55" i="3"/>
  <c r="O43" i="3"/>
  <c r="O31" i="3"/>
  <c r="O19" i="3"/>
  <c r="O7" i="3"/>
  <c r="Q94" i="3"/>
  <c r="Q82" i="3"/>
  <c r="Q70" i="3"/>
  <c r="Q58" i="3"/>
  <c r="Q46" i="3"/>
  <c r="Q34" i="3"/>
  <c r="Q22" i="3"/>
  <c r="Q10" i="3"/>
  <c r="O80" i="3"/>
  <c r="O68" i="3"/>
  <c r="O44" i="3"/>
  <c r="O20" i="3"/>
  <c r="Q95" i="3"/>
  <c r="Q71" i="3"/>
  <c r="Q59" i="3"/>
  <c r="Q35" i="3"/>
  <c r="O102" i="3"/>
  <c r="O90" i="3"/>
  <c r="O78" i="3"/>
  <c r="O66" i="3"/>
  <c r="O54" i="3"/>
  <c r="O42" i="3"/>
  <c r="O30" i="3"/>
  <c r="O18" i="3"/>
  <c r="O6" i="3"/>
  <c r="Q93" i="3"/>
  <c r="Q81" i="3"/>
  <c r="Q69" i="3"/>
  <c r="Q57" i="3"/>
  <c r="Q45" i="3"/>
  <c r="Q33" i="3"/>
  <c r="Q21" i="3"/>
  <c r="Q9" i="3"/>
  <c r="Q8" i="3"/>
  <c r="O100" i="3"/>
  <c r="O88" i="3"/>
  <c r="O76" i="3"/>
  <c r="O64" i="3"/>
  <c r="O52" i="3"/>
  <c r="O40" i="3"/>
  <c r="O28" i="3"/>
  <c r="O16" i="3"/>
  <c r="O4" i="3"/>
  <c r="Q91" i="3"/>
  <c r="Q79" i="3"/>
  <c r="Q67" i="3"/>
  <c r="Q55" i="3"/>
  <c r="Q43" i="3"/>
  <c r="Q31" i="3"/>
  <c r="Q19" i="3"/>
  <c r="Q7" i="3"/>
  <c r="O99" i="3"/>
  <c r="O87" i="3"/>
  <c r="O75" i="3"/>
  <c r="O63" i="3"/>
  <c r="O51" i="3"/>
  <c r="O39" i="3"/>
  <c r="O27" i="3"/>
  <c r="O15" i="3"/>
  <c r="Q102" i="3"/>
  <c r="Q90" i="3"/>
  <c r="Q78" i="3"/>
  <c r="Q66" i="3"/>
  <c r="Q54" i="3"/>
  <c r="Q42" i="3"/>
  <c r="Q30" i="3"/>
  <c r="Q18" i="3"/>
  <c r="Q6" i="3"/>
  <c r="O98" i="3"/>
  <c r="O86" i="3"/>
  <c r="O74" i="3"/>
  <c r="O62" i="3"/>
  <c r="O50" i="3"/>
  <c r="O38" i="3"/>
  <c r="O26" i="3"/>
  <c r="Q101" i="3"/>
  <c r="Q89" i="3"/>
  <c r="Q77" i="3"/>
  <c r="Q65" i="3"/>
  <c r="Q53" i="3"/>
  <c r="Q41" i="3"/>
  <c r="Q29" i="3"/>
  <c r="Q17" i="3"/>
  <c r="Q5" i="3"/>
  <c r="S51" i="3"/>
  <c r="S40" i="3"/>
  <c r="S63" i="3"/>
  <c r="S100" i="3"/>
  <c r="S39" i="3"/>
  <c r="S52" i="3"/>
  <c r="S99" i="3"/>
  <c r="S31" i="3"/>
  <c r="S64" i="3"/>
  <c r="S28" i="3"/>
  <c r="S27" i="3"/>
  <c r="S88" i="3"/>
  <c r="T88" i="3" s="1"/>
  <c r="U88" i="3" s="1" a="1"/>
  <c r="U88" i="3" s="1"/>
  <c r="S87" i="3"/>
  <c r="T87" i="3" s="1"/>
  <c r="U87" i="3" s="1" a="1"/>
  <c r="U87" i="3" s="1"/>
  <c r="S16" i="3"/>
  <c r="S91" i="3"/>
  <c r="S76" i="3"/>
  <c r="S15" i="3"/>
  <c r="S75" i="3"/>
  <c r="S4" i="3"/>
  <c r="S43" i="3"/>
  <c r="S102" i="3"/>
  <c r="S90" i="3"/>
  <c r="S78" i="3"/>
  <c r="T78" i="3" s="1"/>
  <c r="U78" i="3" s="1" a="1"/>
  <c r="U78" i="3" s="1"/>
  <c r="S66" i="3"/>
  <c r="T66" i="3" s="1"/>
  <c r="U66" i="3" s="1" a="1"/>
  <c r="U66" i="3" s="1"/>
  <c r="S54" i="3"/>
  <c r="S42" i="3"/>
  <c r="S30" i="3"/>
  <c r="S18" i="3"/>
  <c r="S6" i="3"/>
  <c r="S101" i="3"/>
  <c r="S89" i="3"/>
  <c r="S77" i="3"/>
  <c r="T77" i="3" s="1"/>
  <c r="U77" i="3" s="1" a="1"/>
  <c r="U77" i="3" s="1"/>
  <c r="S65" i="3"/>
  <c r="S53" i="3"/>
  <c r="S41" i="3"/>
  <c r="S29" i="3"/>
  <c r="S17" i="3"/>
  <c r="S5" i="3"/>
  <c r="S98" i="3"/>
  <c r="S86" i="3"/>
  <c r="S74" i="3"/>
  <c r="S62" i="3"/>
  <c r="S50" i="3"/>
  <c r="S38" i="3"/>
  <c r="T38" i="3" s="1"/>
  <c r="U38" i="3" s="1" a="1"/>
  <c r="U38" i="3" s="1"/>
  <c r="S26" i="3"/>
  <c r="S14" i="3"/>
  <c r="S97" i="3"/>
  <c r="S85" i="3"/>
  <c r="S73" i="3"/>
  <c r="S61" i="3"/>
  <c r="T61" i="3" s="1"/>
  <c r="U61" i="3" s="1" a="1"/>
  <c r="U61" i="3" s="1"/>
  <c r="S49" i="3"/>
  <c r="S37" i="3"/>
  <c r="T37" i="3" s="1"/>
  <c r="U37" i="3" s="1" a="1"/>
  <c r="U37" i="3" s="1"/>
  <c r="S25" i="3"/>
  <c r="S13" i="3"/>
  <c r="S96" i="3"/>
  <c r="S84" i="3"/>
  <c r="S72" i="3"/>
  <c r="S60" i="3"/>
  <c r="T60" i="3" s="1"/>
  <c r="U60" i="3" s="1" a="1"/>
  <c r="U60" i="3" s="1"/>
  <c r="S48" i="3"/>
  <c r="S36" i="3"/>
  <c r="S24" i="3"/>
  <c r="S12" i="3"/>
  <c r="T12" i="3" s="1"/>
  <c r="U12" i="3" s="1" a="1"/>
  <c r="U12" i="3" s="1"/>
  <c r="S95" i="3"/>
  <c r="S83" i="3"/>
  <c r="S71" i="3"/>
  <c r="S59" i="3"/>
  <c r="S47" i="3"/>
  <c r="S35" i="3"/>
  <c r="T35" i="3" s="1"/>
  <c r="U35" i="3" s="1" a="1"/>
  <c r="U35" i="3" s="1"/>
  <c r="S23" i="3"/>
  <c r="T23" i="3" s="1"/>
  <c r="U23" i="3" s="1" a="1"/>
  <c r="U23" i="3" s="1"/>
  <c r="S11" i="3"/>
  <c r="S94" i="3"/>
  <c r="S82" i="3"/>
  <c r="S70" i="3"/>
  <c r="S58" i="3"/>
  <c r="S46" i="3"/>
  <c r="S34" i="3"/>
  <c r="S22" i="3"/>
  <c r="S10" i="3"/>
  <c r="T10" i="3" s="1"/>
  <c r="U10" i="3" s="1" a="1"/>
  <c r="U10" i="3" s="1"/>
  <c r="S93" i="3"/>
  <c r="T93" i="3" s="1"/>
  <c r="U93" i="3" s="1" a="1"/>
  <c r="U93" i="3" s="1"/>
  <c r="S81" i="3"/>
  <c r="S69" i="3"/>
  <c r="S57" i="3"/>
  <c r="T57" i="3" s="1"/>
  <c r="U57" i="3" s="1" a="1"/>
  <c r="U57" i="3" s="1"/>
  <c r="S45" i="3"/>
  <c r="S33" i="3"/>
  <c r="T33" i="3" s="1"/>
  <c r="U33" i="3" s="1" a="1"/>
  <c r="U33" i="3" s="1"/>
  <c r="S21" i="3"/>
  <c r="S9" i="3"/>
  <c r="S92" i="3"/>
  <c r="S80" i="3"/>
  <c r="S68" i="3"/>
  <c r="S56" i="3"/>
  <c r="T56" i="3" s="1"/>
  <c r="U56" i="3" s="1" a="1"/>
  <c r="U56" i="3" s="1"/>
  <c r="S44" i="3"/>
  <c r="T44" i="3" s="1"/>
  <c r="U44" i="3" s="1" a="1"/>
  <c r="U44" i="3" s="1"/>
  <c r="S32" i="3"/>
  <c r="S20" i="3"/>
  <c r="S8" i="3"/>
  <c r="S79" i="3"/>
  <c r="S67" i="3"/>
  <c r="S55" i="3"/>
  <c r="S19" i="3"/>
  <c r="T36" i="3"/>
  <c r="U36" i="3" s="1" a="1"/>
  <c r="U36" i="3" s="1"/>
  <c r="T24" i="3"/>
  <c r="U24" i="3" s="1" a="1"/>
  <c r="U24" i="3" s="1"/>
  <c r="T75" i="3"/>
  <c r="U75" i="3" s="1" a="1"/>
  <c r="U75" i="3" s="1"/>
  <c r="T73" i="3"/>
  <c r="U73" i="3" s="1" a="1"/>
  <c r="U73" i="3" s="1"/>
  <c r="T91" i="3"/>
  <c r="U91" i="3" s="1" a="1"/>
  <c r="U91" i="3" s="1"/>
  <c r="T55" i="3"/>
  <c r="U55" i="3" s="1" a="1"/>
  <c r="U55" i="3" s="1"/>
  <c r="T15" i="3" l="1"/>
  <c r="U15" i="3" s="1" a="1"/>
  <c r="U15" i="3" s="1"/>
  <c r="T43" i="3"/>
  <c r="U43" i="3" s="1" a="1"/>
  <c r="U43" i="3" s="1"/>
  <c r="T27" i="3"/>
  <c r="U27" i="3" s="1" a="1"/>
  <c r="U27" i="3" s="1"/>
  <c r="T14" i="3"/>
  <c r="U14" i="3" s="1" a="1"/>
  <c r="U14" i="3" s="1"/>
  <c r="T48" i="3"/>
  <c r="U48" i="3" s="1" a="1"/>
  <c r="U48" i="3" s="1"/>
  <c r="T58" i="3"/>
  <c r="U58" i="3" s="1" a="1"/>
  <c r="U58" i="3" s="1"/>
  <c r="T83" i="3"/>
  <c r="U83" i="3" s="1" a="1"/>
  <c r="U83" i="3" s="1"/>
  <c r="T50" i="3"/>
  <c r="U50" i="3" s="1" a="1"/>
  <c r="U50" i="3" s="1"/>
  <c r="T89" i="3"/>
  <c r="U89" i="3" s="1" a="1"/>
  <c r="U89" i="3" s="1"/>
  <c r="T51" i="3"/>
  <c r="U51" i="3" s="1" a="1"/>
  <c r="U51" i="3" s="1"/>
  <c r="T67" i="3"/>
  <c r="U67" i="3" s="1" a="1"/>
  <c r="U67" i="3" s="1"/>
  <c r="T21" i="3"/>
  <c r="U21" i="3" s="1" a="1"/>
  <c r="U21" i="3" s="1"/>
  <c r="T70" i="3"/>
  <c r="U70" i="3" s="1" a="1"/>
  <c r="U70" i="3" s="1"/>
  <c r="T101" i="3"/>
  <c r="U101" i="3" s="1" a="1"/>
  <c r="U101" i="3" s="1"/>
  <c r="T5" i="3"/>
  <c r="U5" i="3" s="1" a="1"/>
  <c r="U5" i="3" s="1"/>
  <c r="T41" i="3"/>
  <c r="U41" i="3" s="1" a="1"/>
  <c r="U41" i="3" s="1"/>
  <c r="T7" i="3"/>
  <c r="U7" i="3" s="1" a="1"/>
  <c r="U7" i="3" s="1"/>
  <c r="T18" i="3"/>
  <c r="U18" i="3" s="1" a="1"/>
  <c r="U18" i="3" s="1"/>
  <c r="T13" i="3"/>
  <c r="U13" i="3" s="1" a="1"/>
  <c r="U13" i="3" s="1"/>
  <c r="T99" i="3"/>
  <c r="U99" i="3" s="1" a="1"/>
  <c r="U99" i="3" s="1"/>
  <c r="T6" i="3"/>
  <c r="U6" i="3" s="1" a="1"/>
  <c r="U6" i="3" s="1"/>
  <c r="T47" i="3"/>
  <c r="U47" i="3" s="1" a="1"/>
  <c r="U47" i="3" s="1"/>
  <c r="T79" i="3"/>
  <c r="U79" i="3" s="1" a="1"/>
  <c r="U79" i="3" s="1"/>
  <c r="T25" i="3"/>
  <c r="U25" i="3" s="1" a="1"/>
  <c r="U25" i="3" s="1"/>
  <c r="T45" i="3"/>
  <c r="U45" i="3" s="1" a="1"/>
  <c r="U45" i="3" s="1"/>
  <c r="T98" i="3"/>
  <c r="U98" i="3" s="1" a="1"/>
  <c r="U98" i="3" s="1"/>
  <c r="T76" i="3"/>
  <c r="U76" i="3" s="1" a="1"/>
  <c r="U76" i="3" s="1"/>
  <c r="T100" i="3"/>
  <c r="U100" i="3" s="1" a="1"/>
  <c r="U100" i="3" s="1"/>
  <c r="T63" i="3"/>
  <c r="U63" i="3" s="1" a="1"/>
  <c r="U63" i="3" s="1"/>
  <c r="T82" i="3"/>
  <c r="U82" i="3" s="1" a="1"/>
  <c r="U82" i="3" s="1"/>
  <c r="T94" i="3"/>
  <c r="U94" i="3" s="1" a="1"/>
  <c r="U94" i="3" s="1"/>
  <c r="T8" i="3"/>
  <c r="U8" i="3" s="1" a="1"/>
  <c r="U8" i="3" s="1"/>
  <c r="T20" i="3"/>
  <c r="U20" i="3" s="1" a="1"/>
  <c r="U20" i="3" s="1"/>
  <c r="T69" i="3"/>
  <c r="U69" i="3" s="1" a="1"/>
  <c r="U69" i="3" s="1"/>
  <c r="T68" i="3"/>
  <c r="U68" i="3" s="1" a="1"/>
  <c r="U68" i="3" s="1"/>
  <c r="T22" i="3"/>
  <c r="U22" i="3" s="1" a="1"/>
  <c r="U22" i="3" s="1"/>
  <c r="T42" i="3"/>
  <c r="U42" i="3" s="1" a="1"/>
  <c r="U42" i="3" s="1"/>
  <c r="T34" i="3"/>
  <c r="U34" i="3" s="1" a="1"/>
  <c r="U34" i="3" s="1"/>
  <c r="T59" i="3"/>
  <c r="U59" i="3" s="1" a="1"/>
  <c r="U59" i="3" s="1"/>
  <c r="T96" i="3"/>
  <c r="U96" i="3" s="1" a="1"/>
  <c r="U96" i="3" s="1"/>
  <c r="T97" i="3"/>
  <c r="U97" i="3" s="1" a="1"/>
  <c r="U97" i="3" s="1"/>
  <c r="T17" i="3"/>
  <c r="U17" i="3" s="1" a="1"/>
  <c r="U17" i="3" s="1"/>
  <c r="T54" i="3"/>
  <c r="U54" i="3" s="1" a="1"/>
  <c r="U54" i="3" s="1"/>
  <c r="T16" i="3"/>
  <c r="U16" i="3" s="1" a="1"/>
  <c r="U16" i="3" s="1"/>
  <c r="T40" i="3"/>
  <c r="U40" i="3" s="1" a="1"/>
  <c r="U40" i="3" s="1"/>
  <c r="T46" i="3"/>
  <c r="U46" i="3" s="1" a="1"/>
  <c r="U46" i="3" s="1"/>
  <c r="T71" i="3"/>
  <c r="U71" i="3" s="1" a="1"/>
  <c r="U71" i="3" s="1"/>
  <c r="T29" i="3"/>
  <c r="U29" i="3" s="1" a="1"/>
  <c r="U29" i="3" s="1"/>
  <c r="T95" i="3"/>
  <c r="U95" i="3" s="1" a="1"/>
  <c r="U95" i="3" s="1"/>
  <c r="T53" i="3"/>
  <c r="U53" i="3" s="1" a="1"/>
  <c r="U53" i="3" s="1"/>
  <c r="T102" i="3"/>
  <c r="U102" i="3" s="1" a="1"/>
  <c r="U102" i="3" s="1"/>
  <c r="T28" i="3"/>
  <c r="U28" i="3" s="1" a="1"/>
  <c r="U28" i="3" s="1"/>
  <c r="T74" i="3"/>
  <c r="U74" i="3" s="1" a="1"/>
  <c r="U74" i="3" s="1"/>
  <c r="T81" i="3"/>
  <c r="U81" i="3" s="1" a="1"/>
  <c r="U81" i="3" s="1"/>
  <c r="T11" i="3"/>
  <c r="U11" i="3" s="1" a="1"/>
  <c r="U11" i="3" s="1"/>
  <c r="T49" i="3"/>
  <c r="U49" i="3" s="1" a="1"/>
  <c r="U49" i="3" s="1"/>
  <c r="T86" i="3"/>
  <c r="U86" i="3" s="1" a="1"/>
  <c r="U86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<sst xmlns="http://schemas.openxmlformats.org/spreadsheetml/2006/main" count="116" uniqueCount="69">
  <si>
    <r>
      <t>How to Use It:</t>
    </r>
    <r>
      <rPr>
        <sz val="12"/>
        <color theme="1"/>
        <rFont val="Arial"/>
        <family val="2"/>
      </rPr>
      <t> </t>
    </r>
  </si>
  <si>
    <t>1. Review each criteria for selecting a change sponsor.</t>
  </si>
  <si>
    <t>2. Select the appropriate Weight (High, Medium, Low) for each column.</t>
  </si>
  <si>
    <t>3. Rate each candidate on a scale from 1 (Weak) to 4 (Strong).</t>
  </si>
  <si>
    <t>4. The Weighted Score will calculate automatically.</t>
  </si>
  <si>
    <t>5. At the bottom, view the Total Score and use this to determine suitability:</t>
  </si>
  <si>
    <t xml:space="preserve">   - 65–84 = High potential sponsor</t>
  </si>
  <si>
    <t xml:space="preserve">   - 50–63 = Moderate potential sponsor</t>
  </si>
  <si>
    <t xml:space="preserve">   - 40–49 = Limited potential sponsor</t>
  </si>
  <si>
    <t xml:space="preserve">   - Below 40 = Not a candidate</t>
  </si>
  <si>
    <t>Best Practice Tips:</t>
  </si>
  <si>
    <t>Only edit the employee information section and the ratings of each criteria.</t>
  </si>
  <si>
    <t>If you need to add more than 100 employees please insert rows at row 27 and below. </t>
  </si>
  <si>
    <t>Employee Information</t>
  </si>
  <si>
    <t>Criteria</t>
  </si>
  <si>
    <t>Scoring</t>
  </si>
  <si>
    <t>Description</t>
  </si>
  <si>
    <t>Weight</t>
  </si>
  <si>
    <t>Weighted Score</t>
  </si>
  <si>
    <t>Employee ID</t>
  </si>
  <si>
    <t>Employee Name</t>
  </si>
  <si>
    <t>Position/Authority</t>
  </si>
  <si>
    <t>Score 1</t>
  </si>
  <si>
    <t>Trust of Team</t>
  </si>
  <si>
    <t>Score 2</t>
  </si>
  <si>
    <t>Time Commitment</t>
  </si>
  <si>
    <t>Score 3</t>
  </si>
  <si>
    <t>Influence/Network</t>
  </si>
  <si>
    <t>Score 4</t>
  </si>
  <si>
    <t>Communication Skill</t>
  </si>
  <si>
    <t>Score 5</t>
  </si>
  <si>
    <t>Change Experience</t>
  </si>
  <si>
    <t>Score 6</t>
  </si>
  <si>
    <t>Strategy Knowledge</t>
  </si>
  <si>
    <t>Score 7</t>
  </si>
  <si>
    <t>Resilience</t>
  </si>
  <si>
    <t>Score 8</t>
  </si>
  <si>
    <t>Final Score</t>
  </si>
  <si>
    <t>Result</t>
  </si>
  <si>
    <t>Can authorize resources</t>
  </si>
  <si>
    <t>High</t>
  </si>
  <si>
    <t>John Doe</t>
  </si>
  <si>
    <t>Minimum</t>
  </si>
  <si>
    <t>Strong</t>
  </si>
  <si>
    <t>Good</t>
  </si>
  <si>
    <t>Respected, credible</t>
  </si>
  <si>
    <t>Jane Green</t>
  </si>
  <si>
    <t>Understands scope</t>
  </si>
  <si>
    <t>Medium</t>
  </si>
  <si>
    <t>Bob Robert</t>
  </si>
  <si>
    <t>Weak</t>
  </si>
  <si>
    <t>Has a large reach</t>
  </si>
  <si>
    <t>Jessy Ocelot</t>
  </si>
  <si>
    <t>Articulate, inspiring</t>
  </si>
  <si>
    <t>Other projects</t>
  </si>
  <si>
    <t>Aligned with organization</t>
  </si>
  <si>
    <t>Deals well with frustration, change, process</t>
  </si>
  <si>
    <t>Ratings</t>
  </si>
  <si>
    <t>Score</t>
  </si>
  <si>
    <t>Scale Thresholds</t>
  </si>
  <si>
    <t>Ranges</t>
  </si>
  <si>
    <t>&gt;65</t>
  </si>
  <si>
    <t>High potential / good success opportunity</t>
  </si>
  <si>
    <t>50-64</t>
  </si>
  <si>
    <t>Moderate potential ( success possible with support)</t>
  </si>
  <si>
    <t>40-49</t>
  </si>
  <si>
    <t>Limited potential sponsor ( will require major support and perhaps a backup sponsor)</t>
  </si>
  <si>
    <t>&lt;40</t>
  </si>
  <si>
    <t>Not a candidate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</si>
</sst>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6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1"/>
      <name val="Arial"/>
      <family val="2"/>
    </font>
    <font>
      <b/>
      <sz val="11"/>
      <color theme="0"/>
      <name val="Arial"/>
      <family val="2"/>
    </font>
    <font>
      <sz val="11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315C7"/>
        <bgColor indexed="64"/>
      </patternFill>
    </fill>
    <fill>
      <patternFill patternType="solid">
        <fgColor rgb="FFDA9AEF"/>
        <bgColor indexed="64"/>
      </patternFill>
    </fill>
    <fill>
      <patternFill patternType="solid">
        <fgColor rgb="FFF7E4FB"/>
        <bgColor indexed="64"/>
      </patternFill>
    </fill>
    <fill>
      <patternFill patternType="solid">
        <fgColor rgb="FFA0C715"/>
        <bgColor indexed="64"/>
      </patternFill>
    </fill>
    <fill>
      <patternFill patternType="solid">
        <fgColor rgb="FFD3EB8F"/>
        <bgColor indexed="64"/>
      </patternFill>
    </fill>
    <fill>
      <patternFill patternType="solid">
        <fgColor rgb="FFF4FBE2"/>
        <bgColor indexed="64"/>
      </patternFill>
    </fill>
    <fill>
      <patternFill patternType="solid">
        <fgColor rgb="FF15C7B3"/>
        <bgColor indexed="64"/>
      </patternFill>
    </fill>
    <fill>
      <patternFill patternType="solid">
        <fgColor rgb="FF8FE3D9"/>
        <bgColor indexed="64"/>
      </patternFill>
    </fill>
    <fill>
      <patternFill patternType="solid">
        <fgColor rgb="FFE2F8F5"/>
        <bgColor indexed="64"/>
      </patternFill>
    </fill>
  </fills>
  <borders count="18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3743705557422"/>
      </bottom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/>
      </right>
      <top/>
      <bottom/>
      <diagonal/>
    </border>
    <border>
      <left style="medium">
        <color rgb="FF1570C7"/>
      </left>
      <right/>
      <top style="medium">
        <color rgb="FF1570C7"/>
      </top>
      <bottom style="medium">
        <color rgb="FF1570C7"/>
      </bottom>
      <diagonal/>
    </border>
    <border>
      <left/>
      <right/>
      <top style="medium">
        <color rgb="FF1570C7"/>
      </top>
      <bottom style="medium">
        <color rgb="FF1570C7"/>
      </bottom>
      <diagonal/>
    </border>
    <border>
      <left/>
      <right style="medium">
        <color rgb="FF1570C7"/>
      </right>
      <top style="medium">
        <color rgb="FF1570C7"/>
      </top>
      <bottom style="medium">
        <color rgb="FF1570C7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thin">
        <color indexed="64"/>
      </top>
      <bottom style="thin">
        <color indexed="64"/>
      </bottom>
      <diagonal/>
    </border>
    <border>
      <left style="medium">
        <color theme="0"/>
      </left>
      <right style="medium">
        <color theme="0"/>
      </right>
      <top style="thin">
        <color indexed="64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/>
      <bottom style="thin">
        <color indexed="64"/>
      </bottom>
      <diagonal/>
    </border>
    <border>
      <left/>
      <right style="medium">
        <color theme="0"/>
      </right>
      <top style="thin">
        <color indexed="64"/>
      </top>
      <bottom style="thin">
        <color indexed="64"/>
      </bottom>
      <diagonal/>
    </border>
    <border>
      <left/>
      <right style="medium">
        <color theme="0"/>
      </right>
      <top style="thin">
        <color indexed="64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2" borderId="0" xfId="0" applyFill="1"/>
    <xf numFmtId="0" fontId="0" fillId="0" borderId="1" xfId="0" applyBorder="1"/>
    <xf numFmtId="0" fontId="2" fillId="0" borderId="1" xfId="0" applyFont="1" applyBorder="1" applyAlignment="1">
      <alignment vertical="center" wrapText="1"/>
    </xf>
    <xf numFmtId="0" fontId="1" fillId="0" borderId="1" xfId="0" applyFont="1" applyBorder="1"/>
    <xf numFmtId="0" fontId="0" fillId="0" borderId="2" xfId="0" applyBorder="1"/>
    <xf numFmtId="0" fontId="1" fillId="0" borderId="0" xfId="0" applyFont="1"/>
    <xf numFmtId="0" fontId="0" fillId="2" borderId="3" xfId="0" applyFill="1" applyBorder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4" fillId="3" borderId="9" xfId="0" applyFont="1" applyFill="1" applyBorder="1" applyAlignment="1">
      <alignment vertical="center"/>
    </xf>
    <xf numFmtId="0" fontId="4" fillId="3" borderId="13" xfId="0" applyFont="1" applyFill="1" applyBorder="1" applyAlignment="1">
      <alignment vertical="center"/>
    </xf>
    <xf numFmtId="0" fontId="5" fillId="4" borderId="10" xfId="0" applyFont="1" applyFill="1" applyBorder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5" fillId="4" borderId="14" xfId="0" applyFont="1" applyFill="1" applyBorder="1" applyAlignment="1">
      <alignment horizontal="center" vertical="center"/>
    </xf>
    <xf numFmtId="0" fontId="5" fillId="5" borderId="11" xfId="0" applyFont="1" applyFill="1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vertical="center"/>
    </xf>
    <xf numFmtId="0" fontId="5" fillId="4" borderId="15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vertical="center"/>
    </xf>
    <xf numFmtId="0" fontId="5" fillId="0" borderId="12" xfId="0" applyFont="1" applyBorder="1" applyAlignment="1">
      <alignment horizontal="center" vertical="center"/>
    </xf>
    <xf numFmtId="0" fontId="5" fillId="5" borderId="16" xfId="0" applyFont="1" applyFill="1" applyBorder="1" applyAlignment="1">
      <alignment horizontal="center" vertical="center"/>
    </xf>
    <xf numFmtId="0" fontId="4" fillId="6" borderId="9" xfId="0" applyFont="1" applyFill="1" applyBorder="1" applyAlignment="1">
      <alignment horizontal="center" vertical="center"/>
    </xf>
    <xf numFmtId="0" fontId="4" fillId="6" borderId="13" xfId="0" applyFont="1" applyFill="1" applyBorder="1" applyAlignment="1">
      <alignment horizontal="center" vertical="center"/>
    </xf>
    <xf numFmtId="0" fontId="5" fillId="7" borderId="10" xfId="0" applyFont="1" applyFill="1" applyBorder="1" applyAlignment="1">
      <alignment horizontal="center" vertical="center"/>
    </xf>
    <xf numFmtId="0" fontId="5" fillId="8" borderId="11" xfId="0" applyFont="1" applyFill="1" applyBorder="1" applyAlignment="1">
      <alignment horizontal="center" vertical="center"/>
    </xf>
    <xf numFmtId="0" fontId="5" fillId="7" borderId="11" xfId="0" applyFont="1" applyFill="1" applyBorder="1" applyAlignment="1">
      <alignment horizontal="center" vertical="center"/>
    </xf>
    <xf numFmtId="0" fontId="5" fillId="8" borderId="12" xfId="0" applyFont="1" applyFill="1" applyBorder="1" applyAlignment="1">
      <alignment horizontal="center" vertical="center"/>
    </xf>
    <xf numFmtId="0" fontId="4" fillId="9" borderId="9" xfId="0" applyFont="1" applyFill="1" applyBorder="1" applyAlignment="1">
      <alignment horizontal="center" vertical="center" wrapText="1"/>
    </xf>
    <xf numFmtId="0" fontId="5" fillId="10" borderId="10" xfId="0" applyFont="1" applyFill="1" applyBorder="1" applyAlignment="1">
      <alignment horizontal="center" vertical="center" wrapText="1"/>
    </xf>
    <xf numFmtId="0" fontId="5" fillId="11" borderId="11" xfId="0" applyFont="1" applyFill="1" applyBorder="1" applyAlignment="1">
      <alignment horizontal="center" vertical="center" wrapText="1"/>
    </xf>
    <xf numFmtId="0" fontId="5" fillId="10" borderId="11" xfId="0" applyFont="1" applyFill="1" applyBorder="1" applyAlignment="1">
      <alignment horizontal="center" vertical="center" wrapText="1"/>
    </xf>
    <xf numFmtId="0" fontId="5" fillId="11" borderId="12" xfId="0" applyFont="1" applyFill="1" applyBorder="1" applyAlignment="1">
      <alignment horizontal="center" vertical="center" wrapText="1"/>
    </xf>
    <xf numFmtId="0" fontId="5" fillId="10" borderId="17" xfId="0" applyFont="1" applyFill="1" applyBorder="1" applyAlignment="1">
      <alignment vertical="center" wrapText="1"/>
    </xf>
    <xf numFmtId="0" fontId="5" fillId="10" borderId="0" xfId="0" applyFont="1" applyFill="1" applyAlignment="1">
      <alignment vertical="center" wrapText="1"/>
    </xf>
    <xf numFmtId="0" fontId="5" fillId="11" borderId="17" xfId="0" applyFont="1" applyFill="1" applyBorder="1" applyAlignment="1">
      <alignment vertical="center" wrapText="1"/>
    </xf>
    <xf numFmtId="0" fontId="5" fillId="11" borderId="0" xfId="0" applyFont="1" applyFill="1" applyAlignment="1">
      <alignment vertical="center" wrapText="1"/>
    </xf>
    <xf numFmtId="0" fontId="4" fillId="9" borderId="17" xfId="0" applyFont="1" applyFill="1" applyBorder="1" applyAlignment="1">
      <alignment horizontal="left" vertical="center" wrapText="1"/>
    </xf>
    <xf numFmtId="0" fontId="4" fillId="9" borderId="0" xfId="0" applyFont="1" applyFill="1" applyAlignment="1">
      <alignment horizontal="left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0" fillId="0" borderId="1" xfId="0" applyBorder="1" applyAlignment="1"/>
  </cellXfs>
  <cellStyles count="1">
    <cellStyle name="Normal" xfId="0" builtinId="0"/>
  </cellStyles>
  <dxfs count="32"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0" formatCode="General"/>
      <alignment horizontal="center" vertical="center" textRotation="0" wrapText="1" indent="0" justifyLastLine="0" shrinkToFit="0" readingOrder="0"/>
      <border diagonalUp="0" diagonalDown="0" outline="0">
        <left/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numFmt numFmtId="0" formatCode="General"/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theme="0"/>
        </left>
        <right style="thin">
          <color theme="0"/>
        </right>
        <top/>
        <bottom/>
      </border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border>
        <left style="thin">
          <color theme="0"/>
        </left>
        <right style="thin">
          <color theme="0"/>
        </right>
      </border>
    </dxf>
    <dxf>
      <fill>
        <patternFill>
          <bgColor rgb="FFF7E4FB"/>
        </patternFill>
      </fill>
    </dxf>
    <dxf>
      <fill>
        <patternFill>
          <bgColor rgb="FFDA9AEF"/>
        </patternFill>
      </fill>
    </dxf>
    <dxf>
      <fill>
        <patternFill>
          <bgColor rgb="FFB315C7"/>
        </patternFill>
      </fill>
    </dxf>
    <dxf>
      <fill>
        <patternFill>
          <bgColor rgb="FFE4F0FC"/>
        </patternFill>
      </fill>
    </dxf>
    <dxf>
      <fill>
        <patternFill>
          <bgColor rgb="FF9AC7F4"/>
        </patternFill>
      </fill>
    </dxf>
    <dxf>
      <fill>
        <patternFill>
          <bgColor rgb="FF1570C7"/>
        </patternFill>
      </fill>
    </dxf>
  </dxfs>
  <tableStyles count="2" defaultTableStyle="TableStyleMedium9" defaultPivotStyle="PivotStyleLight16">
    <tableStyle name="Table Style - Blue" pivot="0" count="3" xr9:uid="{B502A503-B278-4EC6-BFAB-BD176DDADDC0}">
      <tableStyleElement type="headerRow" dxfId="31"/>
      <tableStyleElement type="firstRowStripe" dxfId="30"/>
      <tableStyleElement type="secondRowStripe" dxfId="29"/>
    </tableStyle>
    <tableStyle name="Table Style - Pink" pivot="0" count="4" xr9:uid="{69F70AAB-A1AC-420B-8E78-6CD8892EE09E}">
      <tableStyleElement type="headerRow" dxfId="28"/>
      <tableStyleElement type="firstRowStripe" dxfId="27"/>
      <tableStyleElement type="secondRowStripe" dxfId="26"/>
      <tableStyleElement type="firstColumnStripe" dxfId="25"/>
    </tableStyle>
  </tableStyles>
  <colors>
    <mruColors>
      <color rgb="FFE2F8F5"/>
      <color rgb="FF8FE3D9"/>
      <color rgb="FF15C7B3"/>
      <color rgb="FFF4FBE2"/>
      <color rgb="FFD3EB8F"/>
      <color rgb="FFA0C715"/>
      <color rgb="FFF7E4FB"/>
      <color rgb="FFDA9AEF"/>
      <color rgb="FFB315C7"/>
      <color rgb="FF1570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microsoft.com/office/2022/10/relationships/richValueRel" Target="richData/richValueRel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microsoft.com/office/2017/06/relationships/rdRichValueTypes" Target="richData/rdRichValueTypes.xml"/><Relationship Id="rId4" Type="http://schemas.openxmlformats.org/officeDocument/2006/relationships/styles" Target="styles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06F907D-DA2C-44A2-8E3E-D1BDD917D1C3}" name="Table2" displayName="Table2" ref="B3:U102" totalsRowShown="0" headerRowDxfId="21" dataDxfId="20">
  <autoFilter ref="B3:U102" xr:uid="{306F907D-DA2C-44A2-8E3E-D1BDD917D1C3}"/>
  <tableColumns count="20">
    <tableColumn id="1" xr3:uid="{26EC9E83-114B-4BA5-9BC0-4983482D2192}" name="Employee ID" dataDxfId="19"/>
    <tableColumn id="2" xr3:uid="{2E877930-FD94-4CE9-BCAD-19835D3ACBFE}" name="Employee Name" dataDxfId="18"/>
    <tableColumn id="3" xr3:uid="{1024A6E0-5977-44F8-9957-735222B2BF28}" name="Position/Authority" dataDxfId="17"/>
    <tableColumn id="15" xr3:uid="{7506E6E3-212A-466B-82B7-61A31E8E9A1E}" name="Score 1" dataDxfId="16">
      <calculatedColumnFormula>IFERROR(VLOOKUP(Table2[[#This Row],[Position/Authority]],$W$14:$X$17,2,FALSE)*($Z$3),0)</calculatedColumnFormula>
    </tableColumn>
    <tableColumn id="4" xr3:uid="{0EDA18A8-65EF-4440-B828-70E805403882}" name="Trust of Team" dataDxfId="15"/>
    <tableColumn id="16" xr3:uid="{D8A8A773-F4B2-4D43-8107-AA9348CDA11E}" name="Score 2" dataDxfId="14">
      <calculatedColumnFormula>IFERROR(VLOOKUP(Table2[[#This Row],[Trust of Team]],$W$14:$X$17,2,FALSE)*($Z$4),0)</calculatedColumnFormula>
    </tableColumn>
    <tableColumn id="5" xr3:uid="{8E071CBC-C5DC-42A2-BBF8-869831F308B8}" name="Time Commitment" dataDxfId="13"/>
    <tableColumn id="17" xr3:uid="{E95FBF0B-5D99-4205-9732-B33B9EA865F5}" name="Score 3" dataDxfId="12">
      <calculatedColumnFormula>IFERROR(VLOOKUP(Table2[[#This Row],[Time Commitment]],$W$14:$X$17,2,FALSE)*($Z$5),0)</calculatedColumnFormula>
    </tableColumn>
    <tableColumn id="6" xr3:uid="{A5B0C9B3-CAFB-42BF-A241-170F35E2D9D9}" name="Influence/Network" dataDxfId="11"/>
    <tableColumn id="18" xr3:uid="{972B54AC-08B0-461E-B6CD-C4F36CC37444}" name="Score 4" dataDxfId="10">
      <calculatedColumnFormula>IFERROR(VLOOKUP(Table2[[#This Row],[Influence/Network]],$W$14:$X$17,2,FALSE)*($Z$6),0)</calculatedColumnFormula>
    </tableColumn>
    <tableColumn id="7" xr3:uid="{88550D20-64F5-49AB-963F-59CB3823966B}" name="Communication Skill" dataDxfId="9"/>
    <tableColumn id="19" xr3:uid="{CFAD1CB4-9783-4FBE-A59D-F3C7DBC877FF}" name="Score 5" dataDxfId="8">
      <calculatedColumnFormula>IFERROR(VLOOKUP(Table2[[#This Row],[Communication Skill]],$W$14:$X$17,2,FALSE)*($Z$7),0)</calculatedColumnFormula>
    </tableColumn>
    <tableColumn id="8" xr3:uid="{7C636E90-B4A2-4A90-BC73-0447F7257EF5}" name="Change Experience" dataDxfId="7"/>
    <tableColumn id="20" xr3:uid="{E3AF7DD9-3E1C-4F0D-B099-0A347ED2A5AC}" name="Score 6" dataDxfId="6">
      <calculatedColumnFormula>IFERROR(VLOOKUP(Table2[[#This Row],[Change Experience]],$W$14:$X$17,2,FALSE)*($Z$8),0)</calculatedColumnFormula>
    </tableColumn>
    <tableColumn id="9" xr3:uid="{E687C651-26BF-416A-A50E-E4C04B587C40}" name="Strategy Knowledge" dataDxfId="5"/>
    <tableColumn id="21" xr3:uid="{A5257347-B6A6-41EC-8CB5-BE1182D151C5}" name="Score 7" dataDxfId="4">
      <calculatedColumnFormula>IFERROR(VLOOKUP(Table2[[#This Row],[Strategy Knowledge]],$W$14:$X$17,2,FALSE)*($Z$9),0)</calculatedColumnFormula>
    </tableColumn>
    <tableColumn id="10" xr3:uid="{D685B9E3-49A7-4967-AAD5-4B83C897FD23}" name="Resilience" dataDxfId="3"/>
    <tableColumn id="22" xr3:uid="{AA53533E-6D54-4F39-89B8-12ADF14D59D7}" name="Score 8" dataDxfId="2">
      <calculatedColumnFormula>IFERROR(VLOOKUP(Table2[[#This Row],[Resilience]],$W$14:$X$17,2,FALSE)*($Z$10),0)</calculatedColumnFormula>
    </tableColumn>
    <tableColumn id="11" xr3:uid="{955E10FA-C3F7-4322-A41E-1AEB63BA632F}" name="Final Score" dataDxfId="1">
      <calculatedColumnFormula>IFERROR(Table2[[#This Row],[Score 1]]+Table2[[#This Row],[Score 2]]+Table2[[#This Row],[Score 3]]+Table2[[#This Row],[Score 4]]+Table2[[#This Row],[Score 5]]+Table2[[#This Row],[Score 6]]+Table2[[#This Row],[Score 7]]+Table2[[#This Row],[Score 8]],"")</calculatedColumnFormula>
    </tableColumn>
    <tableColumn id="14" xr3:uid="{51427B7C-D7CA-40D2-9068-222274325A97}" name="Result" dataDxfId="0">
      <calculatedColumnFormula array="1">_xlfn.IFS(Table2[[#This Row],[Final Score]]&gt;64,$X$21,Table2[[#This Row],[Final Score]]&gt;49,$X$22,Table2[[#This Row],[Final Score]]&gt;39,$X$23,Table2[[#This Row],[Final Score]]&gt;1,$X$24,Table2[[#This Row],[Final Score]]=0,"")</calculatedColumnFormula>
    </tableColumn>
  </tableColumns>
  <tableStyleInfo name="Table Style - Blu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E2BDF5-B183-4FEB-8BFC-1C30ED23869E}">
  <dimension ref="A1:K50"/>
  <sheetViews>
    <sheetView tabSelected="1" workbookViewId="0">
      <selection activeCell="B31" sqref="B31"/>
    </sheetView>
  </sheetViews>
  <sheetFormatPr defaultRowHeight="14.25"/>
  <cols>
    <col min="2" max="2" width="156.5703125" customWidth="1"/>
  </cols>
  <sheetData>
    <row r="1" spans="1:11">
      <c r="A1" s="5"/>
      <c r="B1" s="53" t="e" vm="1">
        <v>#VALUE!</v>
      </c>
      <c r="C1" s="5"/>
      <c r="D1" s="5"/>
      <c r="E1" s="5"/>
      <c r="F1" s="5"/>
      <c r="G1" s="5"/>
      <c r="H1" s="5"/>
      <c r="I1" s="5"/>
      <c r="J1" s="5"/>
      <c r="K1" s="5"/>
    </row>
    <row r="2" spans="1:11">
      <c r="A2" s="5"/>
      <c r="B2" s="53"/>
      <c r="C2" s="5"/>
      <c r="D2" s="5"/>
      <c r="E2" s="5"/>
      <c r="F2" s="5"/>
      <c r="G2" s="5"/>
      <c r="H2" s="5"/>
      <c r="I2" s="5"/>
      <c r="J2" s="5"/>
      <c r="K2" s="5"/>
    </row>
    <row r="3" spans="1:11">
      <c r="A3" s="5"/>
      <c r="B3" s="53"/>
      <c r="C3" s="5"/>
      <c r="D3" s="5"/>
      <c r="E3" s="5"/>
      <c r="F3" s="5"/>
      <c r="G3" s="5"/>
      <c r="H3" s="5"/>
      <c r="I3" s="5"/>
      <c r="J3" s="5"/>
      <c r="K3" s="5"/>
    </row>
    <row r="4" spans="1:11">
      <c r="A4" s="5"/>
      <c r="B4" s="53"/>
      <c r="C4" s="5"/>
      <c r="D4" s="5"/>
      <c r="E4" s="5"/>
      <c r="F4" s="5"/>
      <c r="G4" s="5"/>
      <c r="H4" s="5"/>
      <c r="I4" s="5"/>
      <c r="J4" s="5"/>
      <c r="K4" s="5"/>
    </row>
    <row r="5" spans="1:11">
      <c r="A5" s="5"/>
      <c r="B5" s="53"/>
      <c r="C5" s="5"/>
      <c r="D5" s="5"/>
      <c r="E5" s="5"/>
      <c r="F5" s="5"/>
      <c r="G5" s="5"/>
      <c r="H5" s="5"/>
      <c r="I5" s="5"/>
      <c r="J5" s="5"/>
      <c r="K5" s="5"/>
    </row>
    <row r="6" spans="1:11">
      <c r="A6" s="5"/>
      <c r="B6" s="6"/>
      <c r="C6" s="5"/>
      <c r="D6" s="5"/>
      <c r="E6" s="5"/>
      <c r="F6" s="5"/>
      <c r="G6" s="5"/>
      <c r="H6" s="5"/>
      <c r="I6" s="5"/>
      <c r="J6" s="5"/>
      <c r="K6" s="5"/>
    </row>
    <row r="7" spans="1:11" ht="15.4">
      <c r="A7" s="5"/>
      <c r="B7" s="8"/>
      <c r="C7" s="5"/>
      <c r="D7" s="5"/>
      <c r="E7" s="5"/>
      <c r="F7" s="5"/>
      <c r="G7" s="5"/>
      <c r="H7" s="5"/>
      <c r="I7" s="5"/>
      <c r="J7" s="5"/>
      <c r="K7" s="5"/>
    </row>
    <row r="8" spans="1:11" ht="15">
      <c r="A8" s="5"/>
      <c r="B8" s="7" t="s">
        <v>0</v>
      </c>
      <c r="C8" s="5"/>
      <c r="D8" s="5"/>
      <c r="E8" s="5"/>
      <c r="F8" s="5"/>
      <c r="G8" s="5"/>
      <c r="H8" s="5"/>
      <c r="I8" s="5"/>
      <c r="J8" s="5"/>
      <c r="K8" s="5"/>
    </row>
    <row r="9" spans="1:11" ht="15.4">
      <c r="A9" s="11"/>
      <c r="B9" s="10" t="s">
        <v>1</v>
      </c>
      <c r="C9" s="5"/>
      <c r="D9" s="5"/>
      <c r="E9" s="5"/>
      <c r="F9" s="5"/>
      <c r="G9" s="5"/>
      <c r="H9" s="5"/>
      <c r="I9" s="5"/>
      <c r="J9" s="5"/>
      <c r="K9" s="5"/>
    </row>
    <row r="10" spans="1:11" ht="15.4">
      <c r="A10" s="11"/>
      <c r="B10" s="10" t="s">
        <v>2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ht="15.4">
      <c r="A11" s="11"/>
      <c r="B11" s="10" t="s">
        <v>3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ht="15.4">
      <c r="A12" s="11"/>
      <c r="B12" s="10" t="s">
        <v>4</v>
      </c>
      <c r="C12" s="5"/>
      <c r="D12" s="5"/>
      <c r="E12" s="5"/>
      <c r="F12" s="5"/>
      <c r="G12" s="5"/>
      <c r="H12" s="5"/>
      <c r="I12" s="5"/>
      <c r="J12" s="5"/>
      <c r="K12" s="5"/>
    </row>
    <row r="13" spans="1:11" ht="15.4">
      <c r="A13" s="11"/>
      <c r="B13" s="10" t="s">
        <v>5</v>
      </c>
      <c r="C13" s="5"/>
      <c r="D13" s="5"/>
      <c r="E13" s="5"/>
      <c r="F13" s="5"/>
      <c r="G13" s="5"/>
      <c r="H13" s="5"/>
      <c r="I13" s="5"/>
      <c r="J13" s="5"/>
      <c r="K13" s="5"/>
    </row>
    <row r="14" spans="1:11" ht="15.4">
      <c r="A14" s="11"/>
      <c r="B14" s="10" t="s">
        <v>6</v>
      </c>
      <c r="C14" s="5"/>
      <c r="D14" s="5"/>
      <c r="E14" s="5"/>
      <c r="F14" s="5"/>
      <c r="G14" s="5"/>
      <c r="H14" s="5"/>
      <c r="I14" s="5"/>
      <c r="J14" s="5"/>
      <c r="K14" s="5"/>
    </row>
    <row r="15" spans="1:11" ht="15.4">
      <c r="A15" s="11"/>
      <c r="B15" s="10" t="s">
        <v>7</v>
      </c>
      <c r="C15" s="5"/>
      <c r="D15" s="5"/>
      <c r="E15" s="5"/>
      <c r="F15" s="5"/>
      <c r="G15" s="5"/>
      <c r="H15" s="5"/>
      <c r="I15" s="5"/>
      <c r="J15" s="5"/>
      <c r="K15" s="5"/>
    </row>
    <row r="16" spans="1:11" ht="15.4">
      <c r="A16" s="11"/>
      <c r="B16" s="10" t="s">
        <v>8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ht="15.4">
      <c r="A17" s="11"/>
      <c r="B17" s="10" t="s">
        <v>9</v>
      </c>
      <c r="C17" s="5"/>
      <c r="D17" s="5"/>
      <c r="E17" s="5"/>
      <c r="F17" s="5"/>
      <c r="G17" s="5"/>
      <c r="H17" s="5"/>
      <c r="I17" s="5"/>
      <c r="J17" s="5"/>
      <c r="K17" s="5"/>
    </row>
    <row r="18" spans="1:11">
      <c r="A18" s="11"/>
      <c r="C18" s="5"/>
      <c r="D18" s="5"/>
      <c r="E18" s="5"/>
      <c r="F18" s="5"/>
      <c r="G18" s="5"/>
      <c r="H18" s="5"/>
      <c r="I18" s="5"/>
      <c r="J18" s="5"/>
      <c r="K18" s="5"/>
    </row>
    <row r="19" spans="1:11">
      <c r="A19" s="11"/>
      <c r="C19" s="5"/>
      <c r="D19" s="5"/>
      <c r="E19" s="5"/>
      <c r="F19" s="5"/>
      <c r="G19" s="5"/>
      <c r="H19" s="5"/>
      <c r="I19" s="5"/>
      <c r="J19" s="5"/>
      <c r="K19" s="5"/>
    </row>
    <row r="20" spans="1:11" ht="15">
      <c r="A20" s="5"/>
      <c r="B20" s="7" t="s">
        <v>10</v>
      </c>
      <c r="C20" s="5"/>
      <c r="D20" s="5"/>
      <c r="E20" s="5"/>
      <c r="F20" s="5"/>
      <c r="G20" s="5"/>
      <c r="H20" s="5"/>
      <c r="I20" s="5"/>
      <c r="J20" s="5"/>
      <c r="K20" s="5"/>
    </row>
    <row r="21" spans="1:11" ht="15.4">
      <c r="A21" s="5"/>
      <c r="B21" s="8" t="s">
        <v>11</v>
      </c>
      <c r="C21" s="5"/>
      <c r="D21" s="5"/>
      <c r="E21" s="5"/>
      <c r="F21" s="5"/>
      <c r="G21" s="5"/>
      <c r="H21" s="5"/>
      <c r="I21" s="5"/>
      <c r="J21" s="5"/>
      <c r="K21" s="5"/>
    </row>
    <row r="22" spans="1:11" ht="15.4">
      <c r="A22" s="5"/>
      <c r="B22" s="8" t="s">
        <v>12</v>
      </c>
      <c r="C22" s="5"/>
      <c r="D22" s="5"/>
      <c r="E22" s="5"/>
      <c r="F22" s="5"/>
      <c r="G22" s="5"/>
      <c r="H22" s="5"/>
      <c r="I22" s="5"/>
      <c r="J22" s="5"/>
      <c r="K22" s="5"/>
    </row>
    <row r="23" spans="1:11">
      <c r="A23" s="5"/>
      <c r="B23" s="6"/>
      <c r="C23" s="5"/>
      <c r="D23" s="5"/>
      <c r="E23" s="5"/>
      <c r="F23" s="5"/>
      <c r="G23" s="5"/>
      <c r="H23" s="5"/>
      <c r="I23" s="5"/>
      <c r="J23" s="5"/>
      <c r="K23" s="5"/>
    </row>
    <row r="24" spans="1:11">
      <c r="A24" s="5"/>
      <c r="B24" s="6"/>
      <c r="C24" s="5"/>
      <c r="D24" s="5"/>
      <c r="E24" s="5"/>
      <c r="F24" s="5"/>
      <c r="G24" s="5"/>
      <c r="H24" s="5"/>
      <c r="I24" s="5"/>
      <c r="J24" s="5"/>
      <c r="K24" s="5"/>
    </row>
    <row r="25" spans="1:11">
      <c r="A25" s="5"/>
      <c r="B25" s="6"/>
      <c r="C25" s="5"/>
      <c r="D25" s="5"/>
      <c r="E25" s="5"/>
      <c r="F25" s="5"/>
      <c r="G25" s="5"/>
      <c r="H25" s="5"/>
      <c r="I25" s="5"/>
      <c r="J25" s="5"/>
      <c r="K25" s="5"/>
    </row>
    <row r="26" spans="1:11">
      <c r="A26" s="5"/>
      <c r="B26" s="6"/>
      <c r="C26" s="5"/>
      <c r="D26" s="5"/>
      <c r="E26" s="5"/>
      <c r="F26" s="5"/>
      <c r="G26" s="5"/>
      <c r="H26" s="5"/>
      <c r="I26" s="5"/>
      <c r="J26" s="5"/>
      <c r="K26" s="5"/>
    </row>
    <row r="27" spans="1:11">
      <c r="A27" s="5"/>
      <c r="B27" s="6"/>
      <c r="C27" s="5"/>
      <c r="D27" s="5"/>
      <c r="E27" s="5"/>
      <c r="F27" s="5"/>
      <c r="G27" s="5"/>
      <c r="H27" s="5"/>
      <c r="I27" s="5"/>
      <c r="J27" s="5"/>
      <c r="K27" s="5"/>
    </row>
    <row r="28" spans="1:11">
      <c r="A28" s="5"/>
      <c r="B28" s="6"/>
      <c r="C28" s="5"/>
      <c r="D28" s="5"/>
      <c r="E28" s="5"/>
      <c r="F28" s="5"/>
      <c r="G28" s="5"/>
      <c r="H28" s="5"/>
      <c r="I28" s="5"/>
      <c r="J28" s="5"/>
      <c r="K28" s="5"/>
    </row>
    <row r="29" spans="1:11">
      <c r="A29" s="5"/>
      <c r="B29" s="6"/>
      <c r="C29" s="5"/>
      <c r="D29" s="5"/>
      <c r="E29" s="5"/>
      <c r="F29" s="5"/>
      <c r="G29" s="5"/>
      <c r="H29" s="5"/>
      <c r="I29" s="5"/>
      <c r="J29" s="5"/>
      <c r="K29" s="5"/>
    </row>
    <row r="30" spans="1:11">
      <c r="A30" s="5"/>
      <c r="B30" s="6"/>
      <c r="C30" s="5"/>
      <c r="D30" s="5"/>
      <c r="E30" s="5"/>
      <c r="F30" s="5"/>
      <c r="G30" s="5"/>
      <c r="H30" s="5"/>
      <c r="I30" s="5"/>
      <c r="J30" s="5"/>
      <c r="K30" s="5"/>
    </row>
    <row r="31" spans="1:11">
      <c r="A31" s="5"/>
      <c r="B31" s="6"/>
      <c r="C31" s="5"/>
      <c r="D31" s="5"/>
      <c r="E31" s="5"/>
      <c r="F31" s="5"/>
      <c r="G31" s="5"/>
      <c r="H31" s="5"/>
      <c r="I31" s="5"/>
      <c r="J31" s="5"/>
      <c r="K31" s="5"/>
    </row>
    <row r="32" spans="1:11">
      <c r="A32" s="5"/>
      <c r="B32" s="6"/>
      <c r="C32" s="5"/>
      <c r="D32" s="5"/>
      <c r="E32" s="5"/>
      <c r="F32" s="5"/>
      <c r="G32" s="5"/>
      <c r="H32" s="5"/>
      <c r="I32" s="5"/>
      <c r="J32" s="5"/>
      <c r="K32" s="5"/>
    </row>
    <row r="33" spans="1:11">
      <c r="A33" s="5"/>
      <c r="B33" s="6"/>
      <c r="C33" s="5"/>
      <c r="D33" s="5"/>
      <c r="E33" s="5"/>
      <c r="F33" s="5"/>
      <c r="G33" s="5"/>
      <c r="H33" s="5"/>
      <c r="I33" s="5"/>
      <c r="J33" s="5"/>
      <c r="K33" s="5"/>
    </row>
    <row r="34" spans="1:11">
      <c r="A34" s="5"/>
      <c r="B34" s="6"/>
      <c r="C34" s="5"/>
      <c r="D34" s="5"/>
      <c r="E34" s="5"/>
      <c r="F34" s="5"/>
      <c r="G34" s="5"/>
      <c r="H34" s="5"/>
      <c r="I34" s="5"/>
      <c r="J34" s="5"/>
      <c r="K34" s="5"/>
    </row>
    <row r="35" spans="1:11">
      <c r="A35" s="5"/>
      <c r="B35" s="6"/>
      <c r="C35" s="5"/>
      <c r="D35" s="5"/>
      <c r="E35" s="5"/>
      <c r="F35" s="5"/>
      <c r="G35" s="5"/>
      <c r="H35" s="5"/>
      <c r="I35" s="5"/>
      <c r="J35" s="5"/>
      <c r="K35" s="5"/>
    </row>
    <row r="36" spans="1:11">
      <c r="A36" s="5"/>
      <c r="B36" s="6"/>
      <c r="C36" s="5"/>
      <c r="D36" s="5"/>
      <c r="E36" s="5"/>
      <c r="F36" s="5"/>
      <c r="G36" s="5"/>
      <c r="H36" s="5"/>
      <c r="I36" s="5"/>
      <c r="J36" s="5"/>
      <c r="K36" s="5"/>
    </row>
    <row r="37" spans="1:11">
      <c r="A37" s="5"/>
      <c r="B37" s="6"/>
      <c r="C37" s="5"/>
      <c r="D37" s="5"/>
      <c r="E37" s="5"/>
      <c r="F37" s="5"/>
      <c r="G37" s="5"/>
      <c r="H37" s="5"/>
      <c r="I37" s="5"/>
      <c r="J37" s="5"/>
      <c r="K37" s="5"/>
    </row>
    <row r="38" spans="1:11">
      <c r="A38" s="5"/>
      <c r="B38" s="6"/>
      <c r="C38" s="5"/>
      <c r="D38" s="5"/>
      <c r="E38" s="5"/>
      <c r="F38" s="5"/>
      <c r="G38" s="5"/>
      <c r="H38" s="5"/>
      <c r="I38" s="5"/>
      <c r="J38" s="5"/>
      <c r="K38" s="5"/>
    </row>
    <row r="39" spans="1:11">
      <c r="A39" s="5"/>
      <c r="B39" s="6"/>
      <c r="C39" s="5"/>
      <c r="D39" s="5"/>
      <c r="E39" s="5"/>
      <c r="F39" s="5"/>
      <c r="G39" s="5"/>
      <c r="H39" s="5"/>
      <c r="I39" s="5"/>
      <c r="J39" s="5"/>
      <c r="K39" s="5"/>
    </row>
    <row r="40" spans="1:11">
      <c r="A40" s="5"/>
      <c r="B40" s="9"/>
      <c r="C40" s="5"/>
      <c r="D40" s="5"/>
      <c r="E40" s="5"/>
      <c r="F40" s="5"/>
      <c r="G40" s="5"/>
      <c r="H40" s="5"/>
      <c r="I40" s="5"/>
      <c r="J40" s="5"/>
      <c r="K40" s="5"/>
    </row>
    <row r="41" spans="1:11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</row>
    <row r="42" spans="1:11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</row>
    <row r="43" spans="1:11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</row>
    <row r="44" spans="1:11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1:11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</row>
    <row r="46" spans="1:11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</row>
    <row r="47" spans="1:11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</row>
    <row r="48" spans="1:11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</row>
    <row r="49" spans="1:11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</row>
    <row r="50" spans="1:11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</row>
  </sheetData>
  <mergeCells count="1">
    <mergeCell ref="B1:B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2D755C-48D5-4642-8BD3-20E7413B3B8A}">
  <dimension ref="B1:Z102"/>
  <sheetViews>
    <sheetView showGridLines="0" zoomScale="55" zoomScaleNormal="55" workbookViewId="0">
      <selection activeCell="C9" sqref="C9"/>
    </sheetView>
  </sheetViews>
  <sheetFormatPr defaultColWidth="8.85546875" defaultRowHeight="14.25"/>
  <cols>
    <col min="1" max="1" width="8.85546875" style="1"/>
    <col min="2" max="2" width="22.140625" style="2" customWidth="1"/>
    <col min="3" max="3" width="30" style="2" customWidth="1"/>
    <col min="4" max="4" width="21.85546875" style="2" bestFit="1" customWidth="1"/>
    <col min="5" max="5" width="21.85546875" style="2" hidden="1" customWidth="1"/>
    <col min="6" max="6" width="17.140625" style="2" bestFit="1" customWidth="1"/>
    <col min="7" max="7" width="17.140625" style="2" hidden="1" customWidth="1"/>
    <col min="8" max="8" width="21.85546875" style="2" bestFit="1" customWidth="1"/>
    <col min="9" max="9" width="21.85546875" style="2" hidden="1" customWidth="1"/>
    <col min="10" max="10" width="22.140625" style="2" bestFit="1" customWidth="1"/>
    <col min="11" max="11" width="22.140625" style="2" hidden="1" customWidth="1"/>
    <col min="12" max="12" width="23.28515625" style="2" bestFit="1" customWidth="1"/>
    <col min="13" max="13" width="23.28515625" style="2" hidden="1" customWidth="1"/>
    <col min="14" max="14" width="22.140625" style="2" bestFit="1" customWidth="1"/>
    <col min="15" max="15" width="22.140625" style="2" hidden="1" customWidth="1"/>
    <col min="16" max="16" width="22.85546875" style="2" bestFit="1" customWidth="1"/>
    <col min="17" max="17" width="22.85546875" style="2" hidden="1" customWidth="1"/>
    <col min="18" max="18" width="14.28515625" style="2" bestFit="1" customWidth="1"/>
    <col min="19" max="19" width="14.28515625" style="2" hidden="1" customWidth="1"/>
    <col min="20" max="20" width="14.140625" style="2" bestFit="1" customWidth="1"/>
    <col min="21" max="21" width="52" style="4" customWidth="1"/>
    <col min="22" max="22" width="8.85546875" style="1"/>
    <col min="23" max="23" width="18.85546875" style="1" bestFit="1" customWidth="1"/>
    <col min="24" max="24" width="39.28515625" style="1" bestFit="1" customWidth="1"/>
    <col min="25" max="25" width="10.5703125" style="1" customWidth="1"/>
    <col min="26" max="26" width="14.85546875" style="1" bestFit="1" customWidth="1"/>
    <col min="27" max="16384" width="8.85546875" style="1"/>
  </cols>
  <sheetData>
    <row r="1" spans="2:26" ht="14.65" thickBot="1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3"/>
    </row>
    <row r="2" spans="2:26" ht="40.15" customHeight="1" thickBot="1">
      <c r="B2" s="47" t="s">
        <v>13</v>
      </c>
      <c r="C2" s="48"/>
      <c r="D2" s="50" t="s">
        <v>14</v>
      </c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2"/>
      <c r="T2" s="47" t="s">
        <v>15</v>
      </c>
      <c r="U2" s="49"/>
      <c r="W2" s="17" t="s">
        <v>14</v>
      </c>
      <c r="X2" s="17" t="s">
        <v>16</v>
      </c>
      <c r="Y2" s="17" t="s">
        <v>17</v>
      </c>
      <c r="Z2" s="18" t="s">
        <v>18</v>
      </c>
    </row>
    <row r="3" spans="2:26" ht="40.15" customHeight="1">
      <c r="B3" s="12" t="s">
        <v>19</v>
      </c>
      <c r="C3" s="12" t="s">
        <v>20</v>
      </c>
      <c r="D3" s="12" t="s">
        <v>21</v>
      </c>
      <c r="E3" s="12" t="s">
        <v>22</v>
      </c>
      <c r="F3" s="12" t="s">
        <v>23</v>
      </c>
      <c r="G3" s="12" t="s">
        <v>24</v>
      </c>
      <c r="H3" s="12" t="s">
        <v>25</v>
      </c>
      <c r="I3" s="12" t="s">
        <v>26</v>
      </c>
      <c r="J3" s="12" t="s">
        <v>27</v>
      </c>
      <c r="K3" s="12" t="s">
        <v>28</v>
      </c>
      <c r="L3" s="12" t="s">
        <v>29</v>
      </c>
      <c r="M3" s="12" t="s">
        <v>30</v>
      </c>
      <c r="N3" s="12" t="s">
        <v>31</v>
      </c>
      <c r="O3" s="12" t="s">
        <v>32</v>
      </c>
      <c r="P3" s="12" t="s">
        <v>33</v>
      </c>
      <c r="Q3" s="12" t="s">
        <v>34</v>
      </c>
      <c r="R3" s="12" t="s">
        <v>35</v>
      </c>
      <c r="S3" s="12" t="s">
        <v>36</v>
      </c>
      <c r="T3" s="12" t="s">
        <v>37</v>
      </c>
      <c r="U3" s="13" t="s">
        <v>38</v>
      </c>
      <c r="W3" s="19" t="s">
        <v>21</v>
      </c>
      <c r="X3" s="19" t="s">
        <v>39</v>
      </c>
      <c r="Y3" s="20" t="s">
        <v>40</v>
      </c>
      <c r="Z3" s="21">
        <f>IF(Y3="HIGH",3,IF(Y3="MEDIUM",2,IF(Y3="LOW",1,"")))</f>
        <v>3</v>
      </c>
    </row>
    <row r="4" spans="2:26" ht="24" customHeight="1">
      <c r="B4" s="14">
        <v>75656578</v>
      </c>
      <c r="C4" s="14" t="s">
        <v>41</v>
      </c>
      <c r="D4" s="14" t="s">
        <v>42</v>
      </c>
      <c r="E4" s="15">
        <f>IFERROR(VLOOKUP(Table2[[#This Row],[Position/Authority]],$W$14:$X$17,2,FALSE)*($Z$3),0)</f>
        <v>6</v>
      </c>
      <c r="F4" s="14" t="s">
        <v>43</v>
      </c>
      <c r="G4" s="15">
        <f>IFERROR(VLOOKUP(Table2[[#This Row],[Trust of Team]],$W$14:$X$17,2,FALSE)*($Z$4),0)</f>
        <v>12</v>
      </c>
      <c r="H4" s="14" t="s">
        <v>43</v>
      </c>
      <c r="I4" s="15">
        <f>IFERROR(VLOOKUP(Table2[[#This Row],[Time Commitment]],$W$14:$X$17,2,FALSE)*($Z$5),0)</f>
        <v>8</v>
      </c>
      <c r="J4" s="14" t="s">
        <v>42</v>
      </c>
      <c r="K4" s="15">
        <f>IFERROR(VLOOKUP(Table2[[#This Row],[Influence/Network]],$W$14:$X$17,2,FALSE)*($Z$6),0)</f>
        <v>6</v>
      </c>
      <c r="L4" s="14" t="s">
        <v>43</v>
      </c>
      <c r="M4" s="15">
        <f>IFERROR(VLOOKUP(Table2[[#This Row],[Communication Skill]],$W$14:$X$17,2,FALSE)*($Z$7),0)</f>
        <v>12</v>
      </c>
      <c r="N4" s="14" t="s">
        <v>44</v>
      </c>
      <c r="O4" s="15">
        <f>IFERROR(VLOOKUP(Table2[[#This Row],[Change Experience]],$W$14:$X$17,2,FALSE)*($Z$8),0)</f>
        <v>6</v>
      </c>
      <c r="P4" s="14" t="s">
        <v>43</v>
      </c>
      <c r="Q4" s="15">
        <f>IFERROR(VLOOKUP(Table2[[#This Row],[Strategy Knowledge]],$W$14:$X$17,2,FALSE)*($Z$9),0)</f>
        <v>12</v>
      </c>
      <c r="R4" s="14" t="s">
        <v>43</v>
      </c>
      <c r="S4" s="15">
        <f>IFERROR(VLOOKUP(Table2[[#This Row],[Resilience]],$W$14:$X$17,2,FALSE)*($Z$10),0)</f>
        <v>8</v>
      </c>
      <c r="T4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70</v>
      </c>
      <c r="U4" s="16" t="str" cm="1">
        <f t="array" ref="U4">_xlfn.IFS(Table2[[#This Row],[Final Score]]&gt;64,$X$21,Table2[[#This Row],[Final Score]]&gt;49,$X$22,Table2[[#This Row],[Final Score]]&gt;39,$X$23,Table2[[#This Row],[Final Score]]&gt;1,$X$24,Table2[[#This Row],[Final Score]]=0,"")</f>
        <v>High potential / good success opportunity</v>
      </c>
      <c r="W4" s="22" t="s">
        <v>23</v>
      </c>
      <c r="X4" s="22" t="s">
        <v>45</v>
      </c>
      <c r="Y4" s="23" t="s">
        <v>40</v>
      </c>
      <c r="Z4" s="24">
        <f t="shared" ref="Z4:Z10" si="0">IF(Y4="HIGH",3,IF(Y4="MEDIUM",2,IF(Y4="LOW",1,"")))</f>
        <v>3</v>
      </c>
    </row>
    <row r="5" spans="2:26" ht="24" customHeight="1">
      <c r="B5" s="14">
        <v>6383670</v>
      </c>
      <c r="C5" s="14" t="s">
        <v>46</v>
      </c>
      <c r="D5" s="14" t="s">
        <v>44</v>
      </c>
      <c r="E5" s="15">
        <f>IFERROR(VLOOKUP(Table2[[#This Row],[Position/Authority]],$W$14:$X$17,2,FALSE)*($Z$3),0)</f>
        <v>9</v>
      </c>
      <c r="F5" s="14" t="s">
        <v>44</v>
      </c>
      <c r="G5" s="15">
        <f>IFERROR(VLOOKUP(Table2[[#This Row],[Trust of Team]],$W$14:$X$17,2,FALSE)*($Z$4),0)</f>
        <v>9</v>
      </c>
      <c r="H5" s="14" t="s">
        <v>44</v>
      </c>
      <c r="I5" s="15">
        <f>IFERROR(VLOOKUP(Table2[[#This Row],[Time Commitment]],$W$14:$X$17,2,FALSE)*($Z$5),0)</f>
        <v>6</v>
      </c>
      <c r="J5" s="14" t="s">
        <v>42</v>
      </c>
      <c r="K5" s="15">
        <f>IFERROR(VLOOKUP(Table2[[#This Row],[Influence/Network]],$W$14:$X$17,2,FALSE)*($Z$6),0)</f>
        <v>6</v>
      </c>
      <c r="L5" s="14" t="s">
        <v>44</v>
      </c>
      <c r="M5" s="15">
        <f>IFERROR(VLOOKUP(Table2[[#This Row],[Communication Skill]],$W$14:$X$17,2,FALSE)*($Z$7),0)</f>
        <v>9</v>
      </c>
      <c r="N5" s="14" t="s">
        <v>43</v>
      </c>
      <c r="O5" s="15">
        <f>IFERROR(VLOOKUP(Table2[[#This Row],[Change Experience]],$W$14:$X$17,2,FALSE)*($Z$8),0)</f>
        <v>8</v>
      </c>
      <c r="P5" s="14" t="s">
        <v>44</v>
      </c>
      <c r="Q5" s="15">
        <f>IFERROR(VLOOKUP(Table2[[#This Row],[Strategy Knowledge]],$W$14:$X$17,2,FALSE)*($Z$9),0)</f>
        <v>9</v>
      </c>
      <c r="R5" s="14" t="s">
        <v>42</v>
      </c>
      <c r="S5" s="15">
        <f>IFERROR(VLOOKUP(Table2[[#This Row],[Resilience]],$W$14:$X$17,2,FALSE)*($Z$10),0)</f>
        <v>4</v>
      </c>
      <c r="T5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60</v>
      </c>
      <c r="U5" s="16" t="str" cm="1">
        <f t="array" ref="U5">_xlfn.IFS(Table2[[#This Row],[Final Score]]&gt;64,$X$21,Table2[[#This Row],[Final Score]]&gt;49,$X$22,Table2[[#This Row],[Final Score]]&gt;39,$X$23,Table2[[#This Row],[Final Score]]&gt;1,$X$24,Table2[[#This Row],[Final Score]]=0,"")</f>
        <v>Moderate potential ( success possible with support)</v>
      </c>
      <c r="W5" s="25" t="s">
        <v>25</v>
      </c>
      <c r="X5" s="25" t="s">
        <v>47</v>
      </c>
      <c r="Y5" s="23" t="s">
        <v>48</v>
      </c>
      <c r="Z5" s="26">
        <f t="shared" si="0"/>
        <v>2</v>
      </c>
    </row>
    <row r="6" spans="2:26" ht="24" customHeight="1">
      <c r="B6" s="14">
        <v>82637383</v>
      </c>
      <c r="C6" s="14" t="s">
        <v>49</v>
      </c>
      <c r="D6" s="14" t="s">
        <v>42</v>
      </c>
      <c r="E6" s="15">
        <f>IFERROR(VLOOKUP(Table2[[#This Row],[Position/Authority]],$W$14:$X$17,2,FALSE)*($Z$3),0)</f>
        <v>6</v>
      </c>
      <c r="F6" s="14" t="s">
        <v>50</v>
      </c>
      <c r="G6" s="15">
        <f>IFERROR(VLOOKUP(Table2[[#This Row],[Trust of Team]],$W$14:$X$17,2,FALSE)*($Z$4),0)</f>
        <v>3</v>
      </c>
      <c r="H6" s="14" t="s">
        <v>42</v>
      </c>
      <c r="I6" s="15">
        <f>IFERROR(VLOOKUP(Table2[[#This Row],[Time Commitment]],$W$14:$X$17,2,FALSE)*($Z$5),0)</f>
        <v>4</v>
      </c>
      <c r="J6" s="14" t="s">
        <v>44</v>
      </c>
      <c r="K6" s="15">
        <f>IFERROR(VLOOKUP(Table2[[#This Row],[Influence/Network]],$W$14:$X$17,2,FALSE)*($Z$6),0)</f>
        <v>9</v>
      </c>
      <c r="L6" s="14" t="s">
        <v>42</v>
      </c>
      <c r="M6" s="15">
        <f>IFERROR(VLOOKUP(Table2[[#This Row],[Communication Skill]],$W$14:$X$17,2,FALSE)*($Z$7),0)</f>
        <v>6</v>
      </c>
      <c r="N6" s="14" t="s">
        <v>42</v>
      </c>
      <c r="O6" s="15">
        <f>IFERROR(VLOOKUP(Table2[[#This Row],[Change Experience]],$W$14:$X$17,2,FALSE)*($Z$8),0)</f>
        <v>4</v>
      </c>
      <c r="P6" s="14" t="s">
        <v>44</v>
      </c>
      <c r="Q6" s="15">
        <f>IFERROR(VLOOKUP(Table2[[#This Row],[Strategy Knowledge]],$W$14:$X$17,2,FALSE)*($Z$9),0)</f>
        <v>9</v>
      </c>
      <c r="R6" s="14" t="s">
        <v>50</v>
      </c>
      <c r="S6" s="15">
        <f>IFERROR(VLOOKUP(Table2[[#This Row],[Resilience]],$W$14:$X$17,2,FALSE)*($Z$10),0)</f>
        <v>2</v>
      </c>
      <c r="T6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43</v>
      </c>
      <c r="U6" s="16" t="str" cm="1">
        <f t="array" ref="U6">_xlfn.IFS(Table2[[#This Row],[Final Score]]&gt;64,$X$21,Table2[[#This Row],[Final Score]]&gt;49,$X$22,Table2[[#This Row],[Final Score]]&gt;39,$X$23,Table2[[#This Row],[Final Score]]&gt;1,$X$24,Table2[[#This Row],[Final Score]]=0,"")</f>
        <v>Limited potential sponsor ( will require major support and perhaps a backup sponsor)</v>
      </c>
      <c r="W6" s="22" t="s">
        <v>27</v>
      </c>
      <c r="X6" s="22" t="s">
        <v>51</v>
      </c>
      <c r="Y6" s="23" t="s">
        <v>40</v>
      </c>
      <c r="Z6" s="24">
        <f t="shared" si="0"/>
        <v>3</v>
      </c>
    </row>
    <row r="7" spans="2:26" ht="24" customHeight="1">
      <c r="B7" s="14">
        <v>96678627</v>
      </c>
      <c r="C7" s="14" t="s">
        <v>52</v>
      </c>
      <c r="D7" s="14" t="s">
        <v>50</v>
      </c>
      <c r="E7" s="15">
        <f>IFERROR(VLOOKUP(Table2[[#This Row],[Position/Authority]],$W$14:$X$17,2,FALSE)*($Z$3),0)</f>
        <v>3</v>
      </c>
      <c r="F7" s="14" t="s">
        <v>50</v>
      </c>
      <c r="G7" s="15">
        <f>IFERROR(VLOOKUP(Table2[[#This Row],[Trust of Team]],$W$14:$X$17,2,FALSE)*($Z$4),0)</f>
        <v>3</v>
      </c>
      <c r="H7" s="14" t="s">
        <v>50</v>
      </c>
      <c r="I7" s="15">
        <f>IFERROR(VLOOKUP(Table2[[#This Row],[Time Commitment]],$W$14:$X$17,2,FALSE)*($Z$5),0)</f>
        <v>2</v>
      </c>
      <c r="J7" s="14" t="s">
        <v>50</v>
      </c>
      <c r="K7" s="15">
        <f>IFERROR(VLOOKUP(Table2[[#This Row],[Influence/Network]],$W$14:$X$17,2,FALSE)*($Z$6),0)</f>
        <v>3</v>
      </c>
      <c r="L7" s="14" t="s">
        <v>50</v>
      </c>
      <c r="M7" s="15">
        <f>IFERROR(VLOOKUP(Table2[[#This Row],[Communication Skill]],$W$14:$X$17,2,FALSE)*($Z$7),0)</f>
        <v>3</v>
      </c>
      <c r="N7" s="14" t="s">
        <v>50</v>
      </c>
      <c r="O7" s="15">
        <f>IFERROR(VLOOKUP(Table2[[#This Row],[Change Experience]],$W$14:$X$17,2,FALSE)*($Z$8),0)</f>
        <v>2</v>
      </c>
      <c r="P7" s="14" t="s">
        <v>50</v>
      </c>
      <c r="Q7" s="15">
        <f>IFERROR(VLOOKUP(Table2[[#This Row],[Strategy Knowledge]],$W$14:$X$17,2,FALSE)*($Z$9),0)</f>
        <v>3</v>
      </c>
      <c r="R7" s="14" t="s">
        <v>50</v>
      </c>
      <c r="S7" s="15">
        <f>IFERROR(VLOOKUP(Table2[[#This Row],[Resilience]],$W$14:$X$17,2,FALSE)*($Z$10),0)</f>
        <v>2</v>
      </c>
      <c r="T7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21</v>
      </c>
      <c r="U7" s="16" t="str" cm="1">
        <f t="array" ref="U7">_xlfn.IFS(Table2[[#This Row],[Final Score]]&gt;64,$X$21,Table2[[#This Row],[Final Score]]&gt;49,$X$22,Table2[[#This Row],[Final Score]]&gt;39,$X$23,Table2[[#This Row],[Final Score]]&gt;1,$X$24,Table2[[#This Row],[Final Score]]=0,"")</f>
        <v>Not a candidate</v>
      </c>
      <c r="W7" s="25" t="s">
        <v>29</v>
      </c>
      <c r="X7" s="25" t="s">
        <v>53</v>
      </c>
      <c r="Y7" s="23" t="s">
        <v>40</v>
      </c>
      <c r="Z7" s="26">
        <f t="shared" si="0"/>
        <v>3</v>
      </c>
    </row>
    <row r="8" spans="2:26" ht="24" customHeight="1">
      <c r="B8" s="14"/>
      <c r="C8" s="14"/>
      <c r="D8" s="14"/>
      <c r="E8" s="15">
        <f>IFERROR(VLOOKUP(Table2[[#This Row],[Position/Authority]],$W$14:$X$17,2,FALSE)*($Z$3),0)</f>
        <v>0</v>
      </c>
      <c r="F8" s="14"/>
      <c r="G8" s="15">
        <f>IFERROR(VLOOKUP(Table2[[#This Row],[Trust of Team]],$W$14:$X$17,2,FALSE)*($Z$4),0)</f>
        <v>0</v>
      </c>
      <c r="H8" s="14"/>
      <c r="I8" s="15">
        <f>IFERROR(VLOOKUP(Table2[[#This Row],[Time Commitment]],$W$14:$X$17,2,FALSE)*($Z$5),0)</f>
        <v>0</v>
      </c>
      <c r="J8" s="14"/>
      <c r="K8" s="15">
        <f>IFERROR(VLOOKUP(Table2[[#This Row],[Influence/Network]],$W$14:$X$17,2,FALSE)*($Z$6),0)</f>
        <v>0</v>
      </c>
      <c r="L8" s="14"/>
      <c r="M8" s="15">
        <f>IFERROR(VLOOKUP(Table2[[#This Row],[Communication Skill]],$W$14:$X$17,2,FALSE)*($Z$7),0)</f>
        <v>0</v>
      </c>
      <c r="N8" s="14"/>
      <c r="O8" s="15">
        <f>IFERROR(VLOOKUP(Table2[[#This Row],[Change Experience]],$W$14:$X$17,2,FALSE)*($Z$8),0)</f>
        <v>0</v>
      </c>
      <c r="P8" s="14"/>
      <c r="Q8" s="15">
        <f>IFERROR(VLOOKUP(Table2[[#This Row],[Strategy Knowledge]],$W$14:$X$17,2,FALSE)*($Z$9),0)</f>
        <v>0</v>
      </c>
      <c r="R8" s="14"/>
      <c r="S8" s="15">
        <f>IFERROR(VLOOKUP(Table2[[#This Row],[Resilience]],$W$14:$X$17,2,FALSE)*($Z$10),0)</f>
        <v>0</v>
      </c>
      <c r="T8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8" s="16" t="str" cm="1">
        <f t="array" ref="U8">_xlfn.IFS(Table2[[#This Row],[Final Score]]&gt;64,$X$21,Table2[[#This Row],[Final Score]]&gt;49,$X$22,Table2[[#This Row],[Final Score]]&gt;39,$X$23,Table2[[#This Row],[Final Score]]&gt;1,$X$24,Table2[[#This Row],[Final Score]]=0,"")</f>
        <v/>
      </c>
      <c r="W8" s="22" t="s">
        <v>31</v>
      </c>
      <c r="X8" s="22" t="s">
        <v>54</v>
      </c>
      <c r="Y8" s="23" t="s">
        <v>48</v>
      </c>
      <c r="Z8" s="24">
        <f t="shared" si="0"/>
        <v>2</v>
      </c>
    </row>
    <row r="9" spans="2:26" ht="24" customHeight="1">
      <c r="B9" s="14"/>
      <c r="C9" s="14"/>
      <c r="D9" s="14"/>
      <c r="E9" s="15">
        <f>IFERROR(VLOOKUP(Table2[[#This Row],[Position/Authority]],$W$14:$X$17,2,FALSE)*($Z$3),0)</f>
        <v>0</v>
      </c>
      <c r="F9" s="14"/>
      <c r="G9" s="15">
        <f>IFERROR(VLOOKUP(Table2[[#This Row],[Trust of Team]],$W$14:$X$17,2,FALSE)*($Z$4),0)</f>
        <v>0</v>
      </c>
      <c r="H9" s="14"/>
      <c r="I9" s="15">
        <f>IFERROR(VLOOKUP(Table2[[#This Row],[Time Commitment]],$W$14:$X$17,2,FALSE)*($Z$5),0)</f>
        <v>0</v>
      </c>
      <c r="J9" s="14"/>
      <c r="K9" s="15">
        <f>IFERROR(VLOOKUP(Table2[[#This Row],[Influence/Network]],$W$14:$X$17,2,FALSE)*($Z$6),0)</f>
        <v>0</v>
      </c>
      <c r="L9" s="14"/>
      <c r="M9" s="15">
        <f>IFERROR(VLOOKUP(Table2[[#This Row],[Communication Skill]],$W$14:$X$17,2,FALSE)*($Z$7),0)</f>
        <v>0</v>
      </c>
      <c r="N9" s="14"/>
      <c r="O9" s="15">
        <f>IFERROR(VLOOKUP(Table2[[#This Row],[Change Experience]],$W$14:$X$17,2,FALSE)*($Z$8),0)</f>
        <v>0</v>
      </c>
      <c r="P9" s="14"/>
      <c r="Q9" s="15">
        <f>IFERROR(VLOOKUP(Table2[[#This Row],[Strategy Knowledge]],$W$14:$X$17,2,FALSE)*($Z$9),0)</f>
        <v>0</v>
      </c>
      <c r="R9" s="14"/>
      <c r="S9" s="15">
        <f>IFERROR(VLOOKUP(Table2[[#This Row],[Resilience]],$W$14:$X$17,2,FALSE)*($Z$10),0)</f>
        <v>0</v>
      </c>
      <c r="T9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9" s="16" t="str" cm="1">
        <f t="array" ref="U9">_xlfn.IFS(Table2[[#This Row],[Final Score]]&gt;64,$X$21,Table2[[#This Row],[Final Score]]&gt;49,$X$22,Table2[[#This Row],[Final Score]]&gt;39,$X$23,Table2[[#This Row],[Final Score]]&gt;1,$X$24,Table2[[#This Row],[Final Score]]=0,"")</f>
        <v/>
      </c>
      <c r="W9" s="25" t="s">
        <v>33</v>
      </c>
      <c r="X9" s="25" t="s">
        <v>55</v>
      </c>
      <c r="Y9" s="23" t="s">
        <v>40</v>
      </c>
      <c r="Z9" s="26">
        <f t="shared" si="0"/>
        <v>3</v>
      </c>
    </row>
    <row r="10" spans="2:26" ht="24" customHeight="1" thickBot="1">
      <c r="B10" s="14"/>
      <c r="C10" s="14"/>
      <c r="D10" s="14"/>
      <c r="E10" s="15">
        <f>IFERROR(VLOOKUP(Table2[[#This Row],[Position/Authority]],$W$14:$X$17,2,FALSE)*($Z$3),0)</f>
        <v>0</v>
      </c>
      <c r="F10" s="14"/>
      <c r="G10" s="15">
        <f>IFERROR(VLOOKUP(Table2[[#This Row],[Trust of Team]],$W$14:$X$17,2,FALSE)*($Z$4),0)</f>
        <v>0</v>
      </c>
      <c r="H10" s="14"/>
      <c r="I10" s="15">
        <f>IFERROR(VLOOKUP(Table2[[#This Row],[Time Commitment]],$W$14:$X$17,2,FALSE)*($Z$5),0)</f>
        <v>0</v>
      </c>
      <c r="J10" s="14"/>
      <c r="K10" s="15">
        <f>IFERROR(VLOOKUP(Table2[[#This Row],[Influence/Network]],$W$14:$X$17,2,FALSE)*($Z$6),0)</f>
        <v>0</v>
      </c>
      <c r="L10" s="14"/>
      <c r="M10" s="15">
        <f>IFERROR(VLOOKUP(Table2[[#This Row],[Communication Skill]],$W$14:$X$17,2,FALSE)*($Z$7),0)</f>
        <v>0</v>
      </c>
      <c r="N10" s="14"/>
      <c r="O10" s="15">
        <f>IFERROR(VLOOKUP(Table2[[#This Row],[Change Experience]],$W$14:$X$17,2,FALSE)*($Z$8),0)</f>
        <v>0</v>
      </c>
      <c r="P10" s="14"/>
      <c r="Q10" s="15">
        <f>IFERROR(VLOOKUP(Table2[[#This Row],[Strategy Knowledge]],$W$14:$X$17,2,FALSE)*($Z$9),0)</f>
        <v>0</v>
      </c>
      <c r="R10" s="14"/>
      <c r="S10" s="15">
        <f>IFERROR(VLOOKUP(Table2[[#This Row],[Resilience]],$W$14:$X$17,2,FALSE)*($Z$10),0)</f>
        <v>0</v>
      </c>
      <c r="T10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10" s="16" t="str" cm="1">
        <f t="array" ref="U10">_xlfn.IFS(Table2[[#This Row],[Final Score]]&gt;64,$X$21,Table2[[#This Row],[Final Score]]&gt;49,$X$22,Table2[[#This Row],[Final Score]]&gt;39,$X$23,Table2[[#This Row],[Final Score]]&gt;1,$X$24,Table2[[#This Row],[Final Score]]=0,"")</f>
        <v/>
      </c>
      <c r="W10" s="27" t="s">
        <v>35</v>
      </c>
      <c r="X10" s="27" t="s">
        <v>56</v>
      </c>
      <c r="Y10" s="28" t="s">
        <v>48</v>
      </c>
      <c r="Z10" s="29">
        <f t="shared" si="0"/>
        <v>2</v>
      </c>
    </row>
    <row r="11" spans="2:26" ht="24" customHeight="1">
      <c r="B11" s="14"/>
      <c r="C11" s="14"/>
      <c r="D11" s="14"/>
      <c r="E11" s="15">
        <f>IFERROR(VLOOKUP(Table2[[#This Row],[Position/Authority]],$W$14:$X$17,2,FALSE)*($Z$3),0)</f>
        <v>0</v>
      </c>
      <c r="F11" s="14"/>
      <c r="G11" s="15">
        <f>IFERROR(VLOOKUP(Table2[[#This Row],[Trust of Team]],$W$14:$X$17,2,FALSE)*($Z$4),0)</f>
        <v>0</v>
      </c>
      <c r="H11" s="14"/>
      <c r="I11" s="15">
        <f>IFERROR(VLOOKUP(Table2[[#This Row],[Time Commitment]],$W$14:$X$17,2,FALSE)*($Z$5),0)</f>
        <v>0</v>
      </c>
      <c r="J11" s="14"/>
      <c r="K11" s="15">
        <f>IFERROR(VLOOKUP(Table2[[#This Row],[Influence/Network]],$W$14:$X$17,2,FALSE)*($Z$6),0)</f>
        <v>0</v>
      </c>
      <c r="L11" s="14"/>
      <c r="M11" s="15">
        <f>IFERROR(VLOOKUP(Table2[[#This Row],[Communication Skill]],$W$14:$X$17,2,FALSE)*($Z$7),0)</f>
        <v>0</v>
      </c>
      <c r="N11" s="14"/>
      <c r="O11" s="15">
        <f>IFERROR(VLOOKUP(Table2[[#This Row],[Change Experience]],$W$14:$X$17,2,FALSE)*($Z$8),0)</f>
        <v>0</v>
      </c>
      <c r="P11" s="14"/>
      <c r="Q11" s="15">
        <f>IFERROR(VLOOKUP(Table2[[#This Row],[Strategy Knowledge]],$W$14:$X$17,2,FALSE)*($Z$9),0)</f>
        <v>0</v>
      </c>
      <c r="R11" s="14"/>
      <c r="S11" s="15">
        <f>IFERROR(VLOOKUP(Table2[[#This Row],[Resilience]],$W$14:$X$17,2,FALSE)*($Z$10),0)</f>
        <v>0</v>
      </c>
      <c r="T11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11" s="16" t="str" cm="1">
        <f t="array" ref="U11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12" spans="2:26" ht="24" customHeight="1" thickBot="1">
      <c r="B12" s="14"/>
      <c r="C12" s="14"/>
      <c r="D12" s="14"/>
      <c r="E12" s="15">
        <f>IFERROR(VLOOKUP(Table2[[#This Row],[Position/Authority]],$W$14:$X$17,2,FALSE)*($Z$3),0)</f>
        <v>0</v>
      </c>
      <c r="F12" s="14"/>
      <c r="G12" s="15">
        <f>IFERROR(VLOOKUP(Table2[[#This Row],[Trust of Team]],$W$14:$X$17,2,FALSE)*($Z$4),0)</f>
        <v>0</v>
      </c>
      <c r="H12" s="14"/>
      <c r="I12" s="15">
        <f>IFERROR(VLOOKUP(Table2[[#This Row],[Time Commitment]],$W$14:$X$17,2,FALSE)*($Z$5),0)</f>
        <v>0</v>
      </c>
      <c r="J12" s="14"/>
      <c r="K12" s="15">
        <f>IFERROR(VLOOKUP(Table2[[#This Row],[Influence/Network]],$W$14:$X$17,2,FALSE)*($Z$6),0)</f>
        <v>0</v>
      </c>
      <c r="L12" s="14"/>
      <c r="M12" s="15">
        <f>IFERROR(VLOOKUP(Table2[[#This Row],[Communication Skill]],$W$14:$X$17,2,FALSE)*($Z$7),0)</f>
        <v>0</v>
      </c>
      <c r="N12" s="14"/>
      <c r="O12" s="15">
        <f>IFERROR(VLOOKUP(Table2[[#This Row],[Change Experience]],$W$14:$X$17,2,FALSE)*($Z$8),0)</f>
        <v>0</v>
      </c>
      <c r="P12" s="14"/>
      <c r="Q12" s="15">
        <f>IFERROR(VLOOKUP(Table2[[#This Row],[Strategy Knowledge]],$W$14:$X$17,2,FALSE)*($Z$9),0)</f>
        <v>0</v>
      </c>
      <c r="R12" s="14"/>
      <c r="S12" s="15">
        <f>IFERROR(VLOOKUP(Table2[[#This Row],[Resilience]],$W$14:$X$17,2,FALSE)*($Z$10),0)</f>
        <v>0</v>
      </c>
      <c r="T12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12" s="16" t="str" cm="1">
        <f t="array" ref="U12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13" spans="2:26" ht="24" customHeight="1" thickBot="1">
      <c r="B13" s="14"/>
      <c r="C13" s="14"/>
      <c r="D13" s="14"/>
      <c r="E13" s="15">
        <f>IFERROR(VLOOKUP(Table2[[#This Row],[Position/Authority]],$W$14:$X$17,2,FALSE)*($Z$3),0)</f>
        <v>0</v>
      </c>
      <c r="F13" s="14"/>
      <c r="G13" s="15">
        <f>IFERROR(VLOOKUP(Table2[[#This Row],[Trust of Team]],$W$14:$X$17,2,FALSE)*($Z$4),0)</f>
        <v>0</v>
      </c>
      <c r="H13" s="14"/>
      <c r="I13" s="15">
        <f>IFERROR(VLOOKUP(Table2[[#This Row],[Time Commitment]],$W$14:$X$17,2,FALSE)*($Z$5),0)</f>
        <v>0</v>
      </c>
      <c r="J13" s="14"/>
      <c r="K13" s="15">
        <f>IFERROR(VLOOKUP(Table2[[#This Row],[Influence/Network]],$W$14:$X$17,2,FALSE)*($Z$6),0)</f>
        <v>0</v>
      </c>
      <c r="L13" s="14"/>
      <c r="M13" s="15">
        <f>IFERROR(VLOOKUP(Table2[[#This Row],[Communication Skill]],$W$14:$X$17,2,FALSE)*($Z$7),0)</f>
        <v>0</v>
      </c>
      <c r="N13" s="14"/>
      <c r="O13" s="15">
        <f>IFERROR(VLOOKUP(Table2[[#This Row],[Change Experience]],$W$14:$X$17,2,FALSE)*($Z$8),0)</f>
        <v>0</v>
      </c>
      <c r="P13" s="14"/>
      <c r="Q13" s="15">
        <f>IFERROR(VLOOKUP(Table2[[#This Row],[Strategy Knowledge]],$W$14:$X$17,2,FALSE)*($Z$9),0)</f>
        <v>0</v>
      </c>
      <c r="R13" s="14"/>
      <c r="S13" s="15">
        <f>IFERROR(VLOOKUP(Table2[[#This Row],[Resilience]],$W$14:$X$17,2,FALSE)*($Z$10),0)</f>
        <v>0</v>
      </c>
      <c r="T13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13" s="16" t="str" cm="1">
        <f t="array" ref="U13">_xlfn.IFS(Table2[[#This Row],[Final Score]]&gt;64,$X$21,Table2[[#This Row],[Final Score]]&gt;49,$X$22,Table2[[#This Row],[Final Score]]&gt;39,$X$23,Table2[[#This Row],[Final Score]]&gt;1,$X$24,Table2[[#This Row],[Final Score]]=0,"")</f>
        <v/>
      </c>
      <c r="W13" s="30" t="s">
        <v>57</v>
      </c>
      <c r="X13" s="31" t="s">
        <v>58</v>
      </c>
    </row>
    <row r="14" spans="2:26" ht="24" customHeight="1">
      <c r="B14" s="14"/>
      <c r="C14" s="14"/>
      <c r="D14" s="14"/>
      <c r="E14" s="15">
        <f>IFERROR(VLOOKUP(Table2[[#This Row],[Position/Authority]],$W$14:$X$17,2,FALSE)*($Z$3),0)</f>
        <v>0</v>
      </c>
      <c r="F14" s="14"/>
      <c r="G14" s="15">
        <f>IFERROR(VLOOKUP(Table2[[#This Row],[Trust of Team]],$W$14:$X$17,2,FALSE)*($Z$4),0)</f>
        <v>0</v>
      </c>
      <c r="H14" s="14"/>
      <c r="I14" s="15">
        <f>IFERROR(VLOOKUP(Table2[[#This Row],[Time Commitment]],$W$14:$X$17,2,FALSE)*($Z$5),0)</f>
        <v>0</v>
      </c>
      <c r="J14" s="14"/>
      <c r="K14" s="15">
        <f>IFERROR(VLOOKUP(Table2[[#This Row],[Influence/Network]],$W$14:$X$17,2,FALSE)*($Z$6),0)</f>
        <v>0</v>
      </c>
      <c r="L14" s="14"/>
      <c r="M14" s="15">
        <f>IFERROR(VLOOKUP(Table2[[#This Row],[Communication Skill]],$W$14:$X$17,2,FALSE)*($Z$7),0)</f>
        <v>0</v>
      </c>
      <c r="N14" s="14"/>
      <c r="O14" s="15">
        <f>IFERROR(VLOOKUP(Table2[[#This Row],[Change Experience]],$W$14:$X$17,2,FALSE)*($Z$8),0)</f>
        <v>0</v>
      </c>
      <c r="P14" s="14"/>
      <c r="Q14" s="15">
        <f>IFERROR(VLOOKUP(Table2[[#This Row],[Strategy Knowledge]],$W$14:$X$17,2,FALSE)*($Z$9),0)</f>
        <v>0</v>
      </c>
      <c r="R14" s="14"/>
      <c r="S14" s="15">
        <f>IFERROR(VLOOKUP(Table2[[#This Row],[Resilience]],$W$14:$X$17,2,FALSE)*($Z$10),0)</f>
        <v>0</v>
      </c>
      <c r="T14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14" s="16" t="str" cm="1">
        <f t="array" ref="U14">_xlfn.IFS(Table2[[#This Row],[Final Score]]&gt;64,$X$21,Table2[[#This Row],[Final Score]]&gt;49,$X$22,Table2[[#This Row],[Final Score]]&gt;39,$X$23,Table2[[#This Row],[Final Score]]&gt;1,$X$24,Table2[[#This Row],[Final Score]]=0,"")</f>
        <v/>
      </c>
      <c r="W14" s="32" t="s">
        <v>50</v>
      </c>
      <c r="X14" s="32">
        <v>1</v>
      </c>
    </row>
    <row r="15" spans="2:26" ht="24" customHeight="1">
      <c r="B15" s="14"/>
      <c r="C15" s="14"/>
      <c r="D15" s="14"/>
      <c r="E15" s="15">
        <f>IFERROR(VLOOKUP(Table2[[#This Row],[Position/Authority]],$W$14:$X$17,2,FALSE)*($Z$3),0)</f>
        <v>0</v>
      </c>
      <c r="F15" s="14"/>
      <c r="G15" s="15">
        <f>IFERROR(VLOOKUP(Table2[[#This Row],[Trust of Team]],$W$14:$X$17,2,FALSE)*($Z$4),0)</f>
        <v>0</v>
      </c>
      <c r="H15" s="14"/>
      <c r="I15" s="15">
        <f>IFERROR(VLOOKUP(Table2[[#This Row],[Time Commitment]],$W$14:$X$17,2,FALSE)*($Z$5),0)</f>
        <v>0</v>
      </c>
      <c r="J15" s="14"/>
      <c r="K15" s="15">
        <f>IFERROR(VLOOKUP(Table2[[#This Row],[Influence/Network]],$W$14:$X$17,2,FALSE)*($Z$6),0)</f>
        <v>0</v>
      </c>
      <c r="L15" s="14"/>
      <c r="M15" s="15">
        <f>IFERROR(VLOOKUP(Table2[[#This Row],[Communication Skill]],$W$14:$X$17,2,FALSE)*($Z$7),0)</f>
        <v>0</v>
      </c>
      <c r="N15" s="14"/>
      <c r="O15" s="15">
        <f>IFERROR(VLOOKUP(Table2[[#This Row],[Change Experience]],$W$14:$X$17,2,FALSE)*($Z$8),0)</f>
        <v>0</v>
      </c>
      <c r="P15" s="14"/>
      <c r="Q15" s="15">
        <f>IFERROR(VLOOKUP(Table2[[#This Row],[Strategy Knowledge]],$W$14:$X$17,2,FALSE)*($Z$9),0)</f>
        <v>0</v>
      </c>
      <c r="R15" s="14"/>
      <c r="S15" s="15">
        <f>IFERROR(VLOOKUP(Table2[[#This Row],[Resilience]],$W$14:$X$17,2,FALSE)*($Z$10),0)</f>
        <v>0</v>
      </c>
      <c r="T15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15" s="16" t="str" cm="1">
        <f t="array" ref="U15">_xlfn.IFS(Table2[[#This Row],[Final Score]]&gt;64,$X$21,Table2[[#This Row],[Final Score]]&gt;49,$X$22,Table2[[#This Row],[Final Score]]&gt;39,$X$23,Table2[[#This Row],[Final Score]]&gt;1,$X$24,Table2[[#This Row],[Final Score]]=0,"")</f>
        <v/>
      </c>
      <c r="W15" s="33" t="s">
        <v>42</v>
      </c>
      <c r="X15" s="33">
        <v>2</v>
      </c>
    </row>
    <row r="16" spans="2:26" ht="24" customHeight="1">
      <c r="B16" s="14"/>
      <c r="C16" s="14"/>
      <c r="D16" s="14"/>
      <c r="E16" s="15">
        <f>IFERROR(VLOOKUP(Table2[[#This Row],[Position/Authority]],$W$14:$X$17,2,FALSE)*($Z$3),0)</f>
        <v>0</v>
      </c>
      <c r="F16" s="14"/>
      <c r="G16" s="15">
        <f>IFERROR(VLOOKUP(Table2[[#This Row],[Trust of Team]],$W$14:$X$17,2,FALSE)*($Z$4),0)</f>
        <v>0</v>
      </c>
      <c r="H16" s="14"/>
      <c r="I16" s="15">
        <f>IFERROR(VLOOKUP(Table2[[#This Row],[Time Commitment]],$W$14:$X$17,2,FALSE)*($Z$5),0)</f>
        <v>0</v>
      </c>
      <c r="J16" s="14"/>
      <c r="K16" s="15">
        <f>IFERROR(VLOOKUP(Table2[[#This Row],[Influence/Network]],$W$14:$X$17,2,FALSE)*($Z$6),0)</f>
        <v>0</v>
      </c>
      <c r="L16" s="14"/>
      <c r="M16" s="15">
        <f>IFERROR(VLOOKUP(Table2[[#This Row],[Communication Skill]],$W$14:$X$17,2,FALSE)*($Z$7),0)</f>
        <v>0</v>
      </c>
      <c r="N16" s="14"/>
      <c r="O16" s="15">
        <f>IFERROR(VLOOKUP(Table2[[#This Row],[Change Experience]],$W$14:$X$17,2,FALSE)*($Z$8),0)</f>
        <v>0</v>
      </c>
      <c r="P16" s="14"/>
      <c r="Q16" s="15">
        <f>IFERROR(VLOOKUP(Table2[[#This Row],[Strategy Knowledge]],$W$14:$X$17,2,FALSE)*($Z$9),0)</f>
        <v>0</v>
      </c>
      <c r="R16" s="14"/>
      <c r="S16" s="15">
        <f>IFERROR(VLOOKUP(Table2[[#This Row],[Resilience]],$W$14:$X$17,2,FALSE)*($Z$10),0)</f>
        <v>0</v>
      </c>
      <c r="T16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16" s="16" t="str" cm="1">
        <f t="array" ref="U16">_xlfn.IFS(Table2[[#This Row],[Final Score]]&gt;64,$X$21,Table2[[#This Row],[Final Score]]&gt;49,$X$22,Table2[[#This Row],[Final Score]]&gt;39,$X$23,Table2[[#This Row],[Final Score]]&gt;1,$X$24,Table2[[#This Row],[Final Score]]=0,"")</f>
        <v/>
      </c>
      <c r="W16" s="34" t="s">
        <v>44</v>
      </c>
      <c r="X16" s="34">
        <v>3</v>
      </c>
    </row>
    <row r="17" spans="2:26" ht="24" customHeight="1" thickBot="1">
      <c r="B17" s="14"/>
      <c r="C17" s="14"/>
      <c r="D17" s="14"/>
      <c r="E17" s="15">
        <f>IFERROR(VLOOKUP(Table2[[#This Row],[Position/Authority]],$W$14:$X$17,2,FALSE)*($Z$3),0)</f>
        <v>0</v>
      </c>
      <c r="F17" s="14"/>
      <c r="G17" s="15">
        <f>IFERROR(VLOOKUP(Table2[[#This Row],[Trust of Team]],$W$14:$X$17,2,FALSE)*($Z$4),0)</f>
        <v>0</v>
      </c>
      <c r="H17" s="14"/>
      <c r="I17" s="15">
        <f>IFERROR(VLOOKUP(Table2[[#This Row],[Time Commitment]],$W$14:$X$17,2,FALSE)*($Z$5),0)</f>
        <v>0</v>
      </c>
      <c r="J17" s="14"/>
      <c r="K17" s="15">
        <f>IFERROR(VLOOKUP(Table2[[#This Row],[Influence/Network]],$W$14:$X$17,2,FALSE)*($Z$6),0)</f>
        <v>0</v>
      </c>
      <c r="L17" s="14"/>
      <c r="M17" s="15">
        <f>IFERROR(VLOOKUP(Table2[[#This Row],[Communication Skill]],$W$14:$X$17,2,FALSE)*($Z$7),0)</f>
        <v>0</v>
      </c>
      <c r="N17" s="14"/>
      <c r="O17" s="15">
        <f>IFERROR(VLOOKUP(Table2[[#This Row],[Change Experience]],$W$14:$X$17,2,FALSE)*($Z$8),0)</f>
        <v>0</v>
      </c>
      <c r="P17" s="14"/>
      <c r="Q17" s="15">
        <f>IFERROR(VLOOKUP(Table2[[#This Row],[Strategy Knowledge]],$W$14:$X$17,2,FALSE)*($Z$9),0)</f>
        <v>0</v>
      </c>
      <c r="R17" s="14"/>
      <c r="S17" s="15">
        <f>IFERROR(VLOOKUP(Table2[[#This Row],[Resilience]],$W$14:$X$17,2,FALSE)*($Z$10),0)</f>
        <v>0</v>
      </c>
      <c r="T17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17" s="16" t="str" cm="1">
        <f t="array" ref="U17">_xlfn.IFS(Table2[[#This Row],[Final Score]]&gt;64,$X$21,Table2[[#This Row],[Final Score]]&gt;49,$X$22,Table2[[#This Row],[Final Score]]&gt;39,$X$23,Table2[[#This Row],[Final Score]]&gt;1,$X$24,Table2[[#This Row],[Final Score]]=0,"")</f>
        <v/>
      </c>
      <c r="W17" s="35" t="s">
        <v>43</v>
      </c>
      <c r="X17" s="35">
        <v>4</v>
      </c>
    </row>
    <row r="18" spans="2:26" ht="24" customHeight="1">
      <c r="B18" s="14"/>
      <c r="C18" s="14"/>
      <c r="D18" s="14"/>
      <c r="E18" s="15">
        <f>IFERROR(VLOOKUP(Table2[[#This Row],[Position/Authority]],$W$14:$X$17,2,FALSE)*($Z$3),0)</f>
        <v>0</v>
      </c>
      <c r="F18" s="14"/>
      <c r="G18" s="15">
        <f>IFERROR(VLOOKUP(Table2[[#This Row],[Trust of Team]],$W$14:$X$17,2,FALSE)*($Z$4),0)</f>
        <v>0</v>
      </c>
      <c r="H18" s="14"/>
      <c r="I18" s="15">
        <f>IFERROR(VLOOKUP(Table2[[#This Row],[Time Commitment]],$W$14:$X$17,2,FALSE)*($Z$5),0)</f>
        <v>0</v>
      </c>
      <c r="J18" s="14"/>
      <c r="K18" s="15">
        <f>IFERROR(VLOOKUP(Table2[[#This Row],[Influence/Network]],$W$14:$X$17,2,FALSE)*($Z$6),0)</f>
        <v>0</v>
      </c>
      <c r="L18" s="14"/>
      <c r="M18" s="15">
        <f>IFERROR(VLOOKUP(Table2[[#This Row],[Communication Skill]],$W$14:$X$17,2,FALSE)*($Z$7),0)</f>
        <v>0</v>
      </c>
      <c r="N18" s="14"/>
      <c r="O18" s="15">
        <f>IFERROR(VLOOKUP(Table2[[#This Row],[Change Experience]],$W$14:$X$17,2,FALSE)*($Z$8),0)</f>
        <v>0</v>
      </c>
      <c r="P18" s="14"/>
      <c r="Q18" s="15">
        <f>IFERROR(VLOOKUP(Table2[[#This Row],[Strategy Knowledge]],$W$14:$X$17,2,FALSE)*($Z$9),0)</f>
        <v>0</v>
      </c>
      <c r="R18" s="14"/>
      <c r="S18" s="15">
        <f>IFERROR(VLOOKUP(Table2[[#This Row],[Resilience]],$W$14:$X$17,2,FALSE)*($Z$10),0)</f>
        <v>0</v>
      </c>
      <c r="T18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18" s="16" t="str" cm="1">
        <f t="array" ref="U18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19" spans="2:26" ht="24" customHeight="1" thickBot="1">
      <c r="B19" s="14"/>
      <c r="C19" s="14"/>
      <c r="D19" s="14"/>
      <c r="E19" s="15">
        <f>IFERROR(VLOOKUP(Table2[[#This Row],[Position/Authority]],$W$14:$X$17,2,FALSE)*($Z$3),0)</f>
        <v>0</v>
      </c>
      <c r="F19" s="14"/>
      <c r="G19" s="15">
        <f>IFERROR(VLOOKUP(Table2[[#This Row],[Trust of Team]],$W$14:$X$17,2,FALSE)*($Z$4),0)</f>
        <v>0</v>
      </c>
      <c r="H19" s="14"/>
      <c r="I19" s="15">
        <f>IFERROR(VLOOKUP(Table2[[#This Row],[Time Commitment]],$W$14:$X$17,2,FALSE)*($Z$5),0)</f>
        <v>0</v>
      </c>
      <c r="J19" s="14"/>
      <c r="K19" s="15">
        <f>IFERROR(VLOOKUP(Table2[[#This Row],[Influence/Network]],$W$14:$X$17,2,FALSE)*($Z$6),0)</f>
        <v>0</v>
      </c>
      <c r="L19" s="14"/>
      <c r="M19" s="15">
        <f>IFERROR(VLOOKUP(Table2[[#This Row],[Communication Skill]],$W$14:$X$17,2,FALSE)*($Z$7),0)</f>
        <v>0</v>
      </c>
      <c r="N19" s="14"/>
      <c r="O19" s="15">
        <f>IFERROR(VLOOKUP(Table2[[#This Row],[Change Experience]],$W$14:$X$17,2,FALSE)*($Z$8),0)</f>
        <v>0</v>
      </c>
      <c r="P19" s="14"/>
      <c r="Q19" s="15">
        <f>IFERROR(VLOOKUP(Table2[[#This Row],[Strategy Knowledge]],$W$14:$X$17,2,FALSE)*($Z$9),0)</f>
        <v>0</v>
      </c>
      <c r="R19" s="14"/>
      <c r="S19" s="15">
        <f>IFERROR(VLOOKUP(Table2[[#This Row],[Resilience]],$W$14:$X$17,2,FALSE)*($Z$10),0)</f>
        <v>0</v>
      </c>
      <c r="T19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19" s="16" t="str" cm="1">
        <f t="array" ref="U19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20" spans="2:26" ht="24" customHeight="1" thickBot="1">
      <c r="B20" s="14"/>
      <c r="C20" s="14"/>
      <c r="D20" s="14"/>
      <c r="E20" s="15">
        <f>IFERROR(VLOOKUP(Table2[[#This Row],[Position/Authority]],$W$14:$X$17,2,FALSE)*($Z$3),0)</f>
        <v>0</v>
      </c>
      <c r="F20" s="14"/>
      <c r="G20" s="15">
        <f>IFERROR(VLOOKUP(Table2[[#This Row],[Trust of Team]],$W$14:$X$17,2,FALSE)*($Z$4),0)</f>
        <v>0</v>
      </c>
      <c r="H20" s="14"/>
      <c r="I20" s="15">
        <f>IFERROR(VLOOKUP(Table2[[#This Row],[Time Commitment]],$W$14:$X$17,2,FALSE)*($Z$5),0)</f>
        <v>0</v>
      </c>
      <c r="J20" s="14"/>
      <c r="K20" s="15">
        <f>IFERROR(VLOOKUP(Table2[[#This Row],[Influence/Network]],$W$14:$X$17,2,FALSE)*($Z$6),0)</f>
        <v>0</v>
      </c>
      <c r="L20" s="14"/>
      <c r="M20" s="15">
        <f>IFERROR(VLOOKUP(Table2[[#This Row],[Communication Skill]],$W$14:$X$17,2,FALSE)*($Z$7),0)</f>
        <v>0</v>
      </c>
      <c r="N20" s="14"/>
      <c r="O20" s="15">
        <f>IFERROR(VLOOKUP(Table2[[#This Row],[Change Experience]],$W$14:$X$17,2,FALSE)*($Z$8),0)</f>
        <v>0</v>
      </c>
      <c r="P20" s="14"/>
      <c r="Q20" s="15">
        <f>IFERROR(VLOOKUP(Table2[[#This Row],[Strategy Knowledge]],$W$14:$X$17,2,FALSE)*($Z$9),0)</f>
        <v>0</v>
      </c>
      <c r="R20" s="14"/>
      <c r="S20" s="15">
        <f>IFERROR(VLOOKUP(Table2[[#This Row],[Resilience]],$W$14:$X$17,2,FALSE)*($Z$10),0)</f>
        <v>0</v>
      </c>
      <c r="T20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20" s="16" t="str" cm="1">
        <f t="array" ref="U20">_xlfn.IFS(Table2[[#This Row],[Final Score]]&gt;64,$X$21,Table2[[#This Row],[Final Score]]&gt;49,$X$22,Table2[[#This Row],[Final Score]]&gt;39,$X$23,Table2[[#This Row],[Final Score]]&gt;1,$X$24,Table2[[#This Row],[Final Score]]=0,"")</f>
        <v/>
      </c>
      <c r="W20" s="36" t="s">
        <v>59</v>
      </c>
      <c r="X20" s="45" t="s">
        <v>60</v>
      </c>
      <c r="Y20" s="46"/>
      <c r="Z20" s="46"/>
    </row>
    <row r="21" spans="2:26" ht="24" customHeight="1">
      <c r="B21" s="14"/>
      <c r="C21" s="14"/>
      <c r="D21" s="14"/>
      <c r="E21" s="15">
        <f>IFERROR(VLOOKUP(Table2[[#This Row],[Position/Authority]],$W$14:$X$17,2,FALSE)*($Z$3),0)</f>
        <v>0</v>
      </c>
      <c r="F21" s="14"/>
      <c r="G21" s="15">
        <f>IFERROR(VLOOKUP(Table2[[#This Row],[Trust of Team]],$W$14:$X$17,2,FALSE)*($Z$4),0)</f>
        <v>0</v>
      </c>
      <c r="H21" s="14"/>
      <c r="I21" s="15">
        <f>IFERROR(VLOOKUP(Table2[[#This Row],[Time Commitment]],$W$14:$X$17,2,FALSE)*($Z$5),0)</f>
        <v>0</v>
      </c>
      <c r="J21" s="14"/>
      <c r="K21" s="15">
        <f>IFERROR(VLOOKUP(Table2[[#This Row],[Influence/Network]],$W$14:$X$17,2,FALSE)*($Z$6),0)</f>
        <v>0</v>
      </c>
      <c r="L21" s="14"/>
      <c r="M21" s="15">
        <f>IFERROR(VLOOKUP(Table2[[#This Row],[Communication Skill]],$W$14:$X$17,2,FALSE)*($Z$7),0)</f>
        <v>0</v>
      </c>
      <c r="N21" s="14"/>
      <c r="O21" s="15">
        <f>IFERROR(VLOOKUP(Table2[[#This Row],[Change Experience]],$W$14:$X$17,2,FALSE)*($Z$8),0)</f>
        <v>0</v>
      </c>
      <c r="P21" s="14"/>
      <c r="Q21" s="15">
        <f>IFERROR(VLOOKUP(Table2[[#This Row],[Strategy Knowledge]],$W$14:$X$17,2,FALSE)*($Z$9),0)</f>
        <v>0</v>
      </c>
      <c r="R21" s="14"/>
      <c r="S21" s="15">
        <f>IFERROR(VLOOKUP(Table2[[#This Row],[Resilience]],$W$14:$X$17,2,FALSE)*($Z$10),0)</f>
        <v>0</v>
      </c>
      <c r="T21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21" s="16" t="str" cm="1">
        <f t="array" ref="U21">_xlfn.IFS(Table2[[#This Row],[Final Score]]&gt;64,$X$21,Table2[[#This Row],[Final Score]]&gt;49,$X$22,Table2[[#This Row],[Final Score]]&gt;39,$X$23,Table2[[#This Row],[Final Score]]&gt;1,$X$24,Table2[[#This Row],[Final Score]]=0,"")</f>
        <v/>
      </c>
      <c r="W21" s="37" t="s">
        <v>61</v>
      </c>
      <c r="X21" s="41" t="s">
        <v>62</v>
      </c>
      <c r="Y21" s="42"/>
      <c r="Z21" s="42"/>
    </row>
    <row r="22" spans="2:26" ht="24" customHeight="1">
      <c r="B22" s="14"/>
      <c r="C22" s="14"/>
      <c r="D22" s="14"/>
      <c r="E22" s="15">
        <f>IFERROR(VLOOKUP(Table2[[#This Row],[Position/Authority]],$W$14:$X$17,2,FALSE)*($Z$3),0)</f>
        <v>0</v>
      </c>
      <c r="F22" s="14"/>
      <c r="G22" s="15">
        <f>IFERROR(VLOOKUP(Table2[[#This Row],[Trust of Team]],$W$14:$X$17,2,FALSE)*($Z$4),0)</f>
        <v>0</v>
      </c>
      <c r="H22" s="14"/>
      <c r="I22" s="15">
        <f>IFERROR(VLOOKUP(Table2[[#This Row],[Time Commitment]],$W$14:$X$17,2,FALSE)*($Z$5),0)</f>
        <v>0</v>
      </c>
      <c r="J22" s="14"/>
      <c r="K22" s="15">
        <f>IFERROR(VLOOKUP(Table2[[#This Row],[Influence/Network]],$W$14:$X$17,2,FALSE)*($Z$6),0)</f>
        <v>0</v>
      </c>
      <c r="L22" s="14"/>
      <c r="M22" s="15">
        <f>IFERROR(VLOOKUP(Table2[[#This Row],[Communication Skill]],$W$14:$X$17,2,FALSE)*($Z$7),0)</f>
        <v>0</v>
      </c>
      <c r="N22" s="14"/>
      <c r="O22" s="15">
        <f>IFERROR(VLOOKUP(Table2[[#This Row],[Change Experience]],$W$14:$X$17,2,FALSE)*($Z$8),0)</f>
        <v>0</v>
      </c>
      <c r="P22" s="14"/>
      <c r="Q22" s="15">
        <f>IFERROR(VLOOKUP(Table2[[#This Row],[Strategy Knowledge]],$W$14:$X$17,2,FALSE)*($Z$9),0)</f>
        <v>0</v>
      </c>
      <c r="R22" s="14"/>
      <c r="S22" s="15">
        <f>IFERROR(VLOOKUP(Table2[[#This Row],[Resilience]],$W$14:$X$17,2,FALSE)*($Z$10),0)</f>
        <v>0</v>
      </c>
      <c r="T22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22" s="16" t="str" cm="1">
        <f t="array" ref="U22">_xlfn.IFS(Table2[[#This Row],[Final Score]]&gt;64,$X$21,Table2[[#This Row],[Final Score]]&gt;49,$X$22,Table2[[#This Row],[Final Score]]&gt;39,$X$23,Table2[[#This Row],[Final Score]]&gt;1,$X$24,Table2[[#This Row],[Final Score]]=0,"")</f>
        <v/>
      </c>
      <c r="W22" s="38" t="s">
        <v>63</v>
      </c>
      <c r="X22" s="43" t="s">
        <v>64</v>
      </c>
      <c r="Y22" s="44"/>
      <c r="Z22" s="44"/>
    </row>
    <row r="23" spans="2:26" ht="24" customHeight="1">
      <c r="B23" s="14"/>
      <c r="C23" s="14"/>
      <c r="D23" s="14"/>
      <c r="E23" s="15">
        <f>IFERROR(VLOOKUP(Table2[[#This Row],[Position/Authority]],$W$14:$X$17,2,FALSE)*($Z$3),0)</f>
        <v>0</v>
      </c>
      <c r="F23" s="14"/>
      <c r="G23" s="15">
        <f>IFERROR(VLOOKUP(Table2[[#This Row],[Trust of Team]],$W$14:$X$17,2,FALSE)*($Z$4),0)</f>
        <v>0</v>
      </c>
      <c r="H23" s="14"/>
      <c r="I23" s="15">
        <f>IFERROR(VLOOKUP(Table2[[#This Row],[Time Commitment]],$W$14:$X$17,2,FALSE)*($Z$5),0)</f>
        <v>0</v>
      </c>
      <c r="J23" s="14"/>
      <c r="K23" s="15">
        <f>IFERROR(VLOOKUP(Table2[[#This Row],[Influence/Network]],$W$14:$X$17,2,FALSE)*($Z$6),0)</f>
        <v>0</v>
      </c>
      <c r="L23" s="14"/>
      <c r="M23" s="15">
        <f>IFERROR(VLOOKUP(Table2[[#This Row],[Communication Skill]],$W$14:$X$17,2,FALSE)*($Z$7),0)</f>
        <v>0</v>
      </c>
      <c r="N23" s="14"/>
      <c r="O23" s="15">
        <f>IFERROR(VLOOKUP(Table2[[#This Row],[Change Experience]],$W$14:$X$17,2,FALSE)*($Z$8),0)</f>
        <v>0</v>
      </c>
      <c r="P23" s="14"/>
      <c r="Q23" s="15">
        <f>IFERROR(VLOOKUP(Table2[[#This Row],[Strategy Knowledge]],$W$14:$X$17,2,FALSE)*($Z$9),0)</f>
        <v>0</v>
      </c>
      <c r="R23" s="14"/>
      <c r="S23" s="15">
        <f>IFERROR(VLOOKUP(Table2[[#This Row],[Resilience]],$W$14:$X$17,2,FALSE)*($Z$10),0)</f>
        <v>0</v>
      </c>
      <c r="T23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23" s="16" t="str" cm="1">
        <f t="array" ref="U23">_xlfn.IFS(Table2[[#This Row],[Final Score]]&gt;64,$X$21,Table2[[#This Row],[Final Score]]&gt;49,$X$22,Table2[[#This Row],[Final Score]]&gt;39,$X$23,Table2[[#This Row],[Final Score]]&gt;1,$X$24,Table2[[#This Row],[Final Score]]=0,"")</f>
        <v/>
      </c>
      <c r="W23" s="39" t="s">
        <v>65</v>
      </c>
      <c r="X23" s="41" t="s">
        <v>66</v>
      </c>
      <c r="Y23" s="42"/>
      <c r="Z23" s="42"/>
    </row>
    <row r="24" spans="2:26" ht="24" customHeight="1" thickBot="1">
      <c r="B24" s="14"/>
      <c r="C24" s="14"/>
      <c r="D24" s="14"/>
      <c r="E24" s="15">
        <f>IFERROR(VLOOKUP(Table2[[#This Row],[Position/Authority]],$W$14:$X$17,2,FALSE)*($Z$3),0)</f>
        <v>0</v>
      </c>
      <c r="F24" s="14"/>
      <c r="G24" s="15">
        <f>IFERROR(VLOOKUP(Table2[[#This Row],[Trust of Team]],$W$14:$X$17,2,FALSE)*($Z$4),0)</f>
        <v>0</v>
      </c>
      <c r="H24" s="14"/>
      <c r="I24" s="15">
        <f>IFERROR(VLOOKUP(Table2[[#This Row],[Time Commitment]],$W$14:$X$17,2,FALSE)*($Z$5),0)</f>
        <v>0</v>
      </c>
      <c r="J24" s="14"/>
      <c r="K24" s="15">
        <f>IFERROR(VLOOKUP(Table2[[#This Row],[Influence/Network]],$W$14:$X$17,2,FALSE)*($Z$6),0)</f>
        <v>0</v>
      </c>
      <c r="L24" s="14"/>
      <c r="M24" s="15">
        <f>IFERROR(VLOOKUP(Table2[[#This Row],[Communication Skill]],$W$14:$X$17,2,FALSE)*($Z$7),0)</f>
        <v>0</v>
      </c>
      <c r="N24" s="14"/>
      <c r="O24" s="15">
        <f>IFERROR(VLOOKUP(Table2[[#This Row],[Change Experience]],$W$14:$X$17,2,FALSE)*($Z$8),0)</f>
        <v>0</v>
      </c>
      <c r="P24" s="14"/>
      <c r="Q24" s="15">
        <f>IFERROR(VLOOKUP(Table2[[#This Row],[Strategy Knowledge]],$W$14:$X$17,2,FALSE)*($Z$9),0)</f>
        <v>0</v>
      </c>
      <c r="R24" s="14"/>
      <c r="S24" s="15">
        <f>IFERROR(VLOOKUP(Table2[[#This Row],[Resilience]],$W$14:$X$17,2,FALSE)*($Z$10),0)</f>
        <v>0</v>
      </c>
      <c r="T24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24" s="16" t="str" cm="1">
        <f t="array" ref="U24">_xlfn.IFS(Table2[[#This Row],[Final Score]]&gt;64,$X$21,Table2[[#This Row],[Final Score]]&gt;49,$X$22,Table2[[#This Row],[Final Score]]&gt;39,$X$23,Table2[[#This Row],[Final Score]]&gt;1,$X$24,Table2[[#This Row],[Final Score]]=0,"")</f>
        <v/>
      </c>
      <c r="W24" s="40" t="s">
        <v>67</v>
      </c>
      <c r="X24" s="43" t="s">
        <v>68</v>
      </c>
      <c r="Y24" s="44"/>
      <c r="Z24" s="44"/>
    </row>
    <row r="25" spans="2:26" ht="24" customHeight="1">
      <c r="B25" s="14"/>
      <c r="C25" s="14"/>
      <c r="D25" s="14"/>
      <c r="E25" s="15">
        <f>IFERROR(VLOOKUP(Table2[[#This Row],[Position/Authority]],$W$14:$X$17,2,FALSE)*($Z$3),0)</f>
        <v>0</v>
      </c>
      <c r="F25" s="14"/>
      <c r="G25" s="15">
        <f>IFERROR(VLOOKUP(Table2[[#This Row],[Trust of Team]],$W$14:$X$17,2,FALSE)*($Z$4),0)</f>
        <v>0</v>
      </c>
      <c r="H25" s="14"/>
      <c r="I25" s="15">
        <f>IFERROR(VLOOKUP(Table2[[#This Row],[Time Commitment]],$W$14:$X$17,2,FALSE)*($Z$5),0)</f>
        <v>0</v>
      </c>
      <c r="J25" s="14"/>
      <c r="K25" s="15">
        <f>IFERROR(VLOOKUP(Table2[[#This Row],[Influence/Network]],$W$14:$X$17,2,FALSE)*($Z$6),0)</f>
        <v>0</v>
      </c>
      <c r="L25" s="14"/>
      <c r="M25" s="15">
        <f>IFERROR(VLOOKUP(Table2[[#This Row],[Communication Skill]],$W$14:$X$17,2,FALSE)*($Z$7),0)</f>
        <v>0</v>
      </c>
      <c r="N25" s="14"/>
      <c r="O25" s="15">
        <f>IFERROR(VLOOKUP(Table2[[#This Row],[Change Experience]],$W$14:$X$17,2,FALSE)*($Z$8),0)</f>
        <v>0</v>
      </c>
      <c r="P25" s="14"/>
      <c r="Q25" s="15">
        <f>IFERROR(VLOOKUP(Table2[[#This Row],[Strategy Knowledge]],$W$14:$X$17,2,FALSE)*($Z$9),0)</f>
        <v>0</v>
      </c>
      <c r="R25" s="14"/>
      <c r="S25" s="15">
        <f>IFERROR(VLOOKUP(Table2[[#This Row],[Resilience]],$W$14:$X$17,2,FALSE)*($Z$10),0)</f>
        <v>0</v>
      </c>
      <c r="T25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25" s="16" t="str" cm="1">
        <f t="array" ref="U25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26" spans="2:26" ht="24" customHeight="1">
      <c r="B26" s="14"/>
      <c r="C26" s="14"/>
      <c r="D26" s="14"/>
      <c r="E26" s="15">
        <f>IFERROR(VLOOKUP(Table2[[#This Row],[Position/Authority]],$W$14:$X$17,2,FALSE)*($Z$3),0)</f>
        <v>0</v>
      </c>
      <c r="F26" s="14"/>
      <c r="G26" s="15">
        <f>IFERROR(VLOOKUP(Table2[[#This Row],[Trust of Team]],$W$14:$X$17,2,FALSE)*($Z$4),0)</f>
        <v>0</v>
      </c>
      <c r="H26" s="14"/>
      <c r="I26" s="15">
        <f>IFERROR(VLOOKUP(Table2[[#This Row],[Time Commitment]],$W$14:$X$17,2,FALSE)*($Z$5),0)</f>
        <v>0</v>
      </c>
      <c r="J26" s="14"/>
      <c r="K26" s="15">
        <f>IFERROR(VLOOKUP(Table2[[#This Row],[Influence/Network]],$W$14:$X$17,2,FALSE)*($Z$6),0)</f>
        <v>0</v>
      </c>
      <c r="L26" s="14"/>
      <c r="M26" s="15">
        <f>IFERROR(VLOOKUP(Table2[[#This Row],[Communication Skill]],$W$14:$X$17,2,FALSE)*($Z$7),0)</f>
        <v>0</v>
      </c>
      <c r="N26" s="14"/>
      <c r="O26" s="15">
        <f>IFERROR(VLOOKUP(Table2[[#This Row],[Change Experience]],$W$14:$X$17,2,FALSE)*($Z$8),0)</f>
        <v>0</v>
      </c>
      <c r="P26" s="14"/>
      <c r="Q26" s="15">
        <f>IFERROR(VLOOKUP(Table2[[#This Row],[Strategy Knowledge]],$W$14:$X$17,2,FALSE)*($Z$9),0)</f>
        <v>0</v>
      </c>
      <c r="R26" s="14"/>
      <c r="S26" s="15">
        <f>IFERROR(VLOOKUP(Table2[[#This Row],[Resilience]],$W$14:$X$17,2,FALSE)*($Z$10),0)</f>
        <v>0</v>
      </c>
      <c r="T26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26" s="16" t="str" cm="1">
        <f t="array" ref="U26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27" spans="2:26" ht="24" customHeight="1">
      <c r="B27" s="14"/>
      <c r="C27" s="14"/>
      <c r="D27" s="14"/>
      <c r="E27" s="15">
        <f>IFERROR(VLOOKUP(Table2[[#This Row],[Position/Authority]],$W$14:$X$17,2,FALSE)*($Z$3),0)</f>
        <v>0</v>
      </c>
      <c r="F27" s="14"/>
      <c r="G27" s="15">
        <f>IFERROR(VLOOKUP(Table2[[#This Row],[Trust of Team]],$W$14:$X$17,2,FALSE)*($Z$4),0)</f>
        <v>0</v>
      </c>
      <c r="H27" s="14"/>
      <c r="I27" s="15">
        <f>IFERROR(VLOOKUP(Table2[[#This Row],[Time Commitment]],$W$14:$X$17,2,FALSE)*($Z$5),0)</f>
        <v>0</v>
      </c>
      <c r="J27" s="14"/>
      <c r="K27" s="15">
        <f>IFERROR(VLOOKUP(Table2[[#This Row],[Influence/Network]],$W$14:$X$17,2,FALSE)*($Z$6),0)</f>
        <v>0</v>
      </c>
      <c r="L27" s="14"/>
      <c r="M27" s="15">
        <f>IFERROR(VLOOKUP(Table2[[#This Row],[Communication Skill]],$W$14:$X$17,2,FALSE)*($Z$7),0)</f>
        <v>0</v>
      </c>
      <c r="N27" s="14"/>
      <c r="O27" s="15">
        <f>IFERROR(VLOOKUP(Table2[[#This Row],[Change Experience]],$W$14:$X$17,2,FALSE)*($Z$8),0)</f>
        <v>0</v>
      </c>
      <c r="P27" s="14"/>
      <c r="Q27" s="15">
        <f>IFERROR(VLOOKUP(Table2[[#This Row],[Strategy Knowledge]],$W$14:$X$17,2,FALSE)*($Z$9),0)</f>
        <v>0</v>
      </c>
      <c r="R27" s="14"/>
      <c r="S27" s="15">
        <f>IFERROR(VLOOKUP(Table2[[#This Row],[Resilience]],$W$14:$X$17,2,FALSE)*($Z$10),0)</f>
        <v>0</v>
      </c>
      <c r="T27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27" s="16" t="str" cm="1">
        <f t="array" ref="U27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28" spans="2:26" ht="24" customHeight="1">
      <c r="B28" s="14"/>
      <c r="C28" s="14"/>
      <c r="D28" s="14"/>
      <c r="E28" s="15">
        <f>IFERROR(VLOOKUP(Table2[[#This Row],[Position/Authority]],$W$14:$X$17,2,FALSE)*($Z$3),0)</f>
        <v>0</v>
      </c>
      <c r="F28" s="14"/>
      <c r="G28" s="15">
        <f>IFERROR(VLOOKUP(Table2[[#This Row],[Trust of Team]],$W$14:$X$17,2,FALSE)*($Z$4),0)</f>
        <v>0</v>
      </c>
      <c r="H28" s="14"/>
      <c r="I28" s="15">
        <f>IFERROR(VLOOKUP(Table2[[#This Row],[Time Commitment]],$W$14:$X$17,2,FALSE)*($Z$5),0)</f>
        <v>0</v>
      </c>
      <c r="J28" s="14"/>
      <c r="K28" s="15">
        <f>IFERROR(VLOOKUP(Table2[[#This Row],[Influence/Network]],$W$14:$X$17,2,FALSE)*($Z$6),0)</f>
        <v>0</v>
      </c>
      <c r="L28" s="14"/>
      <c r="M28" s="15">
        <f>IFERROR(VLOOKUP(Table2[[#This Row],[Communication Skill]],$W$14:$X$17,2,FALSE)*($Z$7),0)</f>
        <v>0</v>
      </c>
      <c r="N28" s="14"/>
      <c r="O28" s="15">
        <f>IFERROR(VLOOKUP(Table2[[#This Row],[Change Experience]],$W$14:$X$17,2,FALSE)*($Z$8),0)</f>
        <v>0</v>
      </c>
      <c r="P28" s="14"/>
      <c r="Q28" s="15">
        <f>IFERROR(VLOOKUP(Table2[[#This Row],[Strategy Knowledge]],$W$14:$X$17,2,FALSE)*($Z$9),0)</f>
        <v>0</v>
      </c>
      <c r="R28" s="14"/>
      <c r="S28" s="15">
        <f>IFERROR(VLOOKUP(Table2[[#This Row],[Resilience]],$W$14:$X$17,2,FALSE)*($Z$10),0)</f>
        <v>0</v>
      </c>
      <c r="T28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28" s="16" t="str" cm="1">
        <f t="array" ref="U28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29" spans="2:26" ht="24" customHeight="1">
      <c r="B29" s="14"/>
      <c r="C29" s="14"/>
      <c r="D29" s="14"/>
      <c r="E29" s="15">
        <f>IFERROR(VLOOKUP(Table2[[#This Row],[Position/Authority]],$W$14:$X$17,2,FALSE)*($Z$3),0)</f>
        <v>0</v>
      </c>
      <c r="F29" s="14"/>
      <c r="G29" s="15">
        <f>IFERROR(VLOOKUP(Table2[[#This Row],[Trust of Team]],$W$14:$X$17,2,FALSE)*($Z$4),0)</f>
        <v>0</v>
      </c>
      <c r="H29" s="14"/>
      <c r="I29" s="15">
        <f>IFERROR(VLOOKUP(Table2[[#This Row],[Time Commitment]],$W$14:$X$17,2,FALSE)*($Z$5),0)</f>
        <v>0</v>
      </c>
      <c r="J29" s="14"/>
      <c r="K29" s="15">
        <f>IFERROR(VLOOKUP(Table2[[#This Row],[Influence/Network]],$W$14:$X$17,2,FALSE)*($Z$6),0)</f>
        <v>0</v>
      </c>
      <c r="L29" s="14"/>
      <c r="M29" s="15">
        <f>IFERROR(VLOOKUP(Table2[[#This Row],[Communication Skill]],$W$14:$X$17,2,FALSE)*($Z$7),0)</f>
        <v>0</v>
      </c>
      <c r="N29" s="14"/>
      <c r="O29" s="15">
        <f>IFERROR(VLOOKUP(Table2[[#This Row],[Change Experience]],$W$14:$X$17,2,FALSE)*($Z$8),0)</f>
        <v>0</v>
      </c>
      <c r="P29" s="14"/>
      <c r="Q29" s="15">
        <f>IFERROR(VLOOKUP(Table2[[#This Row],[Strategy Knowledge]],$W$14:$X$17,2,FALSE)*($Z$9),0)</f>
        <v>0</v>
      </c>
      <c r="R29" s="14"/>
      <c r="S29" s="15">
        <f>IFERROR(VLOOKUP(Table2[[#This Row],[Resilience]],$W$14:$X$17,2,FALSE)*($Z$10),0)</f>
        <v>0</v>
      </c>
      <c r="T29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29" s="16" t="str" cm="1">
        <f t="array" ref="U29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30" spans="2:26" ht="24" customHeight="1">
      <c r="B30" s="14"/>
      <c r="C30" s="14"/>
      <c r="D30" s="14"/>
      <c r="E30" s="15">
        <f>IFERROR(VLOOKUP(Table2[[#This Row],[Position/Authority]],$W$14:$X$17,2,FALSE)*($Z$3),0)</f>
        <v>0</v>
      </c>
      <c r="F30" s="14"/>
      <c r="G30" s="15">
        <f>IFERROR(VLOOKUP(Table2[[#This Row],[Trust of Team]],$W$14:$X$17,2,FALSE)*($Z$4),0)</f>
        <v>0</v>
      </c>
      <c r="H30" s="14"/>
      <c r="I30" s="15">
        <f>IFERROR(VLOOKUP(Table2[[#This Row],[Time Commitment]],$W$14:$X$17,2,FALSE)*($Z$5),0)</f>
        <v>0</v>
      </c>
      <c r="J30" s="14"/>
      <c r="K30" s="15">
        <f>IFERROR(VLOOKUP(Table2[[#This Row],[Influence/Network]],$W$14:$X$17,2,FALSE)*($Z$6),0)</f>
        <v>0</v>
      </c>
      <c r="L30" s="14"/>
      <c r="M30" s="15">
        <f>IFERROR(VLOOKUP(Table2[[#This Row],[Communication Skill]],$W$14:$X$17,2,FALSE)*($Z$7),0)</f>
        <v>0</v>
      </c>
      <c r="N30" s="14"/>
      <c r="O30" s="15">
        <f>IFERROR(VLOOKUP(Table2[[#This Row],[Change Experience]],$W$14:$X$17,2,FALSE)*($Z$8),0)</f>
        <v>0</v>
      </c>
      <c r="P30" s="14"/>
      <c r="Q30" s="15">
        <f>IFERROR(VLOOKUP(Table2[[#This Row],[Strategy Knowledge]],$W$14:$X$17,2,FALSE)*($Z$9),0)</f>
        <v>0</v>
      </c>
      <c r="R30" s="14"/>
      <c r="S30" s="15">
        <f>IFERROR(VLOOKUP(Table2[[#This Row],[Resilience]],$W$14:$X$17,2,FALSE)*($Z$10),0)</f>
        <v>0</v>
      </c>
      <c r="T30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30" s="16" t="str" cm="1">
        <f t="array" ref="U30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31" spans="2:26" ht="24" customHeight="1">
      <c r="B31" s="14"/>
      <c r="C31" s="14"/>
      <c r="D31" s="14"/>
      <c r="E31" s="15">
        <f>IFERROR(VLOOKUP(Table2[[#This Row],[Position/Authority]],$W$14:$X$17,2,FALSE)*($Z$3),0)</f>
        <v>0</v>
      </c>
      <c r="F31" s="14"/>
      <c r="G31" s="15">
        <f>IFERROR(VLOOKUP(Table2[[#This Row],[Trust of Team]],$W$14:$X$17,2,FALSE)*($Z$4),0)</f>
        <v>0</v>
      </c>
      <c r="H31" s="14"/>
      <c r="I31" s="15">
        <f>IFERROR(VLOOKUP(Table2[[#This Row],[Time Commitment]],$W$14:$X$17,2,FALSE)*($Z$5),0)</f>
        <v>0</v>
      </c>
      <c r="J31" s="14"/>
      <c r="K31" s="15">
        <f>IFERROR(VLOOKUP(Table2[[#This Row],[Influence/Network]],$W$14:$X$17,2,FALSE)*($Z$6),0)</f>
        <v>0</v>
      </c>
      <c r="L31" s="14"/>
      <c r="M31" s="15">
        <f>IFERROR(VLOOKUP(Table2[[#This Row],[Communication Skill]],$W$14:$X$17,2,FALSE)*($Z$7),0)</f>
        <v>0</v>
      </c>
      <c r="N31" s="14"/>
      <c r="O31" s="15">
        <f>IFERROR(VLOOKUP(Table2[[#This Row],[Change Experience]],$W$14:$X$17,2,FALSE)*($Z$8),0)</f>
        <v>0</v>
      </c>
      <c r="P31" s="14"/>
      <c r="Q31" s="15">
        <f>IFERROR(VLOOKUP(Table2[[#This Row],[Strategy Knowledge]],$W$14:$X$17,2,FALSE)*($Z$9),0)</f>
        <v>0</v>
      </c>
      <c r="R31" s="14"/>
      <c r="S31" s="15">
        <f>IFERROR(VLOOKUP(Table2[[#This Row],[Resilience]],$W$14:$X$17,2,FALSE)*($Z$10),0)</f>
        <v>0</v>
      </c>
      <c r="T31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31" s="16" t="str" cm="1">
        <f t="array" ref="U31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32" spans="2:26" ht="24" customHeight="1">
      <c r="B32" s="14"/>
      <c r="C32" s="14"/>
      <c r="D32" s="14"/>
      <c r="E32" s="15">
        <f>IFERROR(VLOOKUP(Table2[[#This Row],[Position/Authority]],$W$14:$X$17,2,FALSE)*($Z$3),0)</f>
        <v>0</v>
      </c>
      <c r="F32" s="14"/>
      <c r="G32" s="15">
        <f>IFERROR(VLOOKUP(Table2[[#This Row],[Trust of Team]],$W$14:$X$17,2,FALSE)*($Z$4),0)</f>
        <v>0</v>
      </c>
      <c r="H32" s="14"/>
      <c r="I32" s="15">
        <f>IFERROR(VLOOKUP(Table2[[#This Row],[Time Commitment]],$W$14:$X$17,2,FALSE)*($Z$5),0)</f>
        <v>0</v>
      </c>
      <c r="J32" s="14"/>
      <c r="K32" s="15">
        <f>IFERROR(VLOOKUP(Table2[[#This Row],[Influence/Network]],$W$14:$X$17,2,FALSE)*($Z$6),0)</f>
        <v>0</v>
      </c>
      <c r="L32" s="14"/>
      <c r="M32" s="15">
        <f>IFERROR(VLOOKUP(Table2[[#This Row],[Communication Skill]],$W$14:$X$17,2,FALSE)*($Z$7),0)</f>
        <v>0</v>
      </c>
      <c r="N32" s="14"/>
      <c r="O32" s="15">
        <f>IFERROR(VLOOKUP(Table2[[#This Row],[Change Experience]],$W$14:$X$17,2,FALSE)*($Z$8),0)</f>
        <v>0</v>
      </c>
      <c r="P32" s="14"/>
      <c r="Q32" s="15">
        <f>IFERROR(VLOOKUP(Table2[[#This Row],[Strategy Knowledge]],$W$14:$X$17,2,FALSE)*($Z$9),0)</f>
        <v>0</v>
      </c>
      <c r="R32" s="14"/>
      <c r="S32" s="15">
        <f>IFERROR(VLOOKUP(Table2[[#This Row],[Resilience]],$W$14:$X$17,2,FALSE)*($Z$10),0)</f>
        <v>0</v>
      </c>
      <c r="T32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32" s="16" t="str" cm="1">
        <f t="array" ref="U32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33" spans="2:21" ht="24" customHeight="1">
      <c r="B33" s="14"/>
      <c r="C33" s="14"/>
      <c r="D33" s="14"/>
      <c r="E33" s="15">
        <f>IFERROR(VLOOKUP(Table2[[#This Row],[Position/Authority]],$W$14:$X$17,2,FALSE)*($Z$3),0)</f>
        <v>0</v>
      </c>
      <c r="F33" s="14"/>
      <c r="G33" s="15">
        <f>IFERROR(VLOOKUP(Table2[[#This Row],[Trust of Team]],$W$14:$X$17,2,FALSE)*($Z$4),0)</f>
        <v>0</v>
      </c>
      <c r="H33" s="14"/>
      <c r="I33" s="15">
        <f>IFERROR(VLOOKUP(Table2[[#This Row],[Time Commitment]],$W$14:$X$17,2,FALSE)*($Z$5),0)</f>
        <v>0</v>
      </c>
      <c r="J33" s="14"/>
      <c r="K33" s="15">
        <f>IFERROR(VLOOKUP(Table2[[#This Row],[Influence/Network]],$W$14:$X$17,2,FALSE)*($Z$6),0)</f>
        <v>0</v>
      </c>
      <c r="L33" s="14"/>
      <c r="M33" s="15">
        <f>IFERROR(VLOOKUP(Table2[[#This Row],[Communication Skill]],$W$14:$X$17,2,FALSE)*($Z$7),0)</f>
        <v>0</v>
      </c>
      <c r="N33" s="14"/>
      <c r="O33" s="15">
        <f>IFERROR(VLOOKUP(Table2[[#This Row],[Change Experience]],$W$14:$X$17,2,FALSE)*($Z$8),0)</f>
        <v>0</v>
      </c>
      <c r="P33" s="14"/>
      <c r="Q33" s="15">
        <f>IFERROR(VLOOKUP(Table2[[#This Row],[Strategy Knowledge]],$W$14:$X$17,2,FALSE)*($Z$9),0)</f>
        <v>0</v>
      </c>
      <c r="R33" s="14"/>
      <c r="S33" s="15">
        <f>IFERROR(VLOOKUP(Table2[[#This Row],[Resilience]],$W$14:$X$17,2,FALSE)*($Z$10),0)</f>
        <v>0</v>
      </c>
      <c r="T33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33" s="16" t="str" cm="1">
        <f t="array" ref="U33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34" spans="2:21" ht="24" customHeight="1">
      <c r="B34" s="14"/>
      <c r="C34" s="14"/>
      <c r="D34" s="14"/>
      <c r="E34" s="15">
        <f>IFERROR(VLOOKUP(Table2[[#This Row],[Position/Authority]],$W$14:$X$17,2,FALSE)*($Z$3),0)</f>
        <v>0</v>
      </c>
      <c r="F34" s="14"/>
      <c r="G34" s="15">
        <f>IFERROR(VLOOKUP(Table2[[#This Row],[Trust of Team]],$W$14:$X$17,2,FALSE)*($Z$4),0)</f>
        <v>0</v>
      </c>
      <c r="H34" s="14"/>
      <c r="I34" s="15">
        <f>IFERROR(VLOOKUP(Table2[[#This Row],[Time Commitment]],$W$14:$X$17,2,FALSE)*($Z$5),0)</f>
        <v>0</v>
      </c>
      <c r="J34" s="14"/>
      <c r="K34" s="15">
        <f>IFERROR(VLOOKUP(Table2[[#This Row],[Influence/Network]],$W$14:$X$17,2,FALSE)*($Z$6),0)</f>
        <v>0</v>
      </c>
      <c r="L34" s="14"/>
      <c r="M34" s="15">
        <f>IFERROR(VLOOKUP(Table2[[#This Row],[Communication Skill]],$W$14:$X$17,2,FALSE)*($Z$7),0)</f>
        <v>0</v>
      </c>
      <c r="N34" s="14"/>
      <c r="O34" s="15">
        <f>IFERROR(VLOOKUP(Table2[[#This Row],[Change Experience]],$W$14:$X$17,2,FALSE)*($Z$8),0)</f>
        <v>0</v>
      </c>
      <c r="P34" s="14"/>
      <c r="Q34" s="15">
        <f>IFERROR(VLOOKUP(Table2[[#This Row],[Strategy Knowledge]],$W$14:$X$17,2,FALSE)*($Z$9),0)</f>
        <v>0</v>
      </c>
      <c r="R34" s="14"/>
      <c r="S34" s="15">
        <f>IFERROR(VLOOKUP(Table2[[#This Row],[Resilience]],$W$14:$X$17,2,FALSE)*($Z$10),0)</f>
        <v>0</v>
      </c>
      <c r="T34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34" s="16" t="str" cm="1">
        <f t="array" ref="U34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35" spans="2:21" ht="24" customHeight="1">
      <c r="B35" s="14"/>
      <c r="C35" s="14"/>
      <c r="D35" s="14"/>
      <c r="E35" s="15">
        <f>IFERROR(VLOOKUP(Table2[[#This Row],[Position/Authority]],$W$14:$X$17,2,FALSE)*($Z$3),0)</f>
        <v>0</v>
      </c>
      <c r="F35" s="14"/>
      <c r="G35" s="15">
        <f>IFERROR(VLOOKUP(Table2[[#This Row],[Trust of Team]],$W$14:$X$17,2,FALSE)*($Z$4),0)</f>
        <v>0</v>
      </c>
      <c r="H35" s="14"/>
      <c r="I35" s="15">
        <f>IFERROR(VLOOKUP(Table2[[#This Row],[Time Commitment]],$W$14:$X$17,2,FALSE)*($Z$5),0)</f>
        <v>0</v>
      </c>
      <c r="J35" s="14"/>
      <c r="K35" s="15">
        <f>IFERROR(VLOOKUP(Table2[[#This Row],[Influence/Network]],$W$14:$X$17,2,FALSE)*($Z$6),0)</f>
        <v>0</v>
      </c>
      <c r="L35" s="14"/>
      <c r="M35" s="15">
        <f>IFERROR(VLOOKUP(Table2[[#This Row],[Communication Skill]],$W$14:$X$17,2,FALSE)*($Z$7),0)</f>
        <v>0</v>
      </c>
      <c r="N35" s="14"/>
      <c r="O35" s="15">
        <f>IFERROR(VLOOKUP(Table2[[#This Row],[Change Experience]],$W$14:$X$17,2,FALSE)*($Z$8),0)</f>
        <v>0</v>
      </c>
      <c r="P35" s="14"/>
      <c r="Q35" s="15">
        <f>IFERROR(VLOOKUP(Table2[[#This Row],[Strategy Knowledge]],$W$14:$X$17,2,FALSE)*($Z$9),0)</f>
        <v>0</v>
      </c>
      <c r="R35" s="14"/>
      <c r="S35" s="15">
        <f>IFERROR(VLOOKUP(Table2[[#This Row],[Resilience]],$W$14:$X$17,2,FALSE)*($Z$10),0)</f>
        <v>0</v>
      </c>
      <c r="T35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35" s="16" t="str" cm="1">
        <f t="array" ref="U35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36" spans="2:21" ht="24" customHeight="1">
      <c r="B36" s="14"/>
      <c r="C36" s="14"/>
      <c r="D36" s="14"/>
      <c r="E36" s="15">
        <f>IFERROR(VLOOKUP(Table2[[#This Row],[Position/Authority]],$W$14:$X$17,2,FALSE)*($Z$3),0)</f>
        <v>0</v>
      </c>
      <c r="F36" s="14"/>
      <c r="G36" s="15">
        <f>IFERROR(VLOOKUP(Table2[[#This Row],[Trust of Team]],$W$14:$X$17,2,FALSE)*($Z$4),0)</f>
        <v>0</v>
      </c>
      <c r="H36" s="14"/>
      <c r="I36" s="15">
        <f>IFERROR(VLOOKUP(Table2[[#This Row],[Time Commitment]],$W$14:$X$17,2,FALSE)*($Z$5),0)</f>
        <v>0</v>
      </c>
      <c r="J36" s="14"/>
      <c r="K36" s="15">
        <f>IFERROR(VLOOKUP(Table2[[#This Row],[Influence/Network]],$W$14:$X$17,2,FALSE)*($Z$6),0)</f>
        <v>0</v>
      </c>
      <c r="L36" s="14"/>
      <c r="M36" s="15">
        <f>IFERROR(VLOOKUP(Table2[[#This Row],[Communication Skill]],$W$14:$X$17,2,FALSE)*($Z$7),0)</f>
        <v>0</v>
      </c>
      <c r="N36" s="14"/>
      <c r="O36" s="15">
        <f>IFERROR(VLOOKUP(Table2[[#This Row],[Change Experience]],$W$14:$X$17,2,FALSE)*($Z$8),0)</f>
        <v>0</v>
      </c>
      <c r="P36" s="14"/>
      <c r="Q36" s="15">
        <f>IFERROR(VLOOKUP(Table2[[#This Row],[Strategy Knowledge]],$W$14:$X$17,2,FALSE)*($Z$9),0)</f>
        <v>0</v>
      </c>
      <c r="R36" s="14"/>
      <c r="S36" s="15">
        <f>IFERROR(VLOOKUP(Table2[[#This Row],[Resilience]],$W$14:$X$17,2,FALSE)*($Z$10),0)</f>
        <v>0</v>
      </c>
      <c r="T36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36" s="16" t="str" cm="1">
        <f t="array" ref="U36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37" spans="2:21" ht="24" customHeight="1">
      <c r="B37" s="14"/>
      <c r="C37" s="14"/>
      <c r="D37" s="14"/>
      <c r="E37" s="15">
        <f>IFERROR(VLOOKUP(Table2[[#This Row],[Position/Authority]],$W$14:$X$17,2,FALSE)*($Z$3),0)</f>
        <v>0</v>
      </c>
      <c r="F37" s="14"/>
      <c r="G37" s="15">
        <f>IFERROR(VLOOKUP(Table2[[#This Row],[Trust of Team]],$W$14:$X$17,2,FALSE)*($Z$4),0)</f>
        <v>0</v>
      </c>
      <c r="H37" s="14"/>
      <c r="I37" s="15">
        <f>IFERROR(VLOOKUP(Table2[[#This Row],[Time Commitment]],$W$14:$X$17,2,FALSE)*($Z$5),0)</f>
        <v>0</v>
      </c>
      <c r="J37" s="14"/>
      <c r="K37" s="15">
        <f>IFERROR(VLOOKUP(Table2[[#This Row],[Influence/Network]],$W$14:$X$17,2,FALSE)*($Z$6),0)</f>
        <v>0</v>
      </c>
      <c r="L37" s="14"/>
      <c r="M37" s="15">
        <f>IFERROR(VLOOKUP(Table2[[#This Row],[Communication Skill]],$W$14:$X$17,2,FALSE)*($Z$7),0)</f>
        <v>0</v>
      </c>
      <c r="N37" s="14"/>
      <c r="O37" s="15">
        <f>IFERROR(VLOOKUP(Table2[[#This Row],[Change Experience]],$W$14:$X$17,2,FALSE)*($Z$8),0)</f>
        <v>0</v>
      </c>
      <c r="P37" s="14"/>
      <c r="Q37" s="15">
        <f>IFERROR(VLOOKUP(Table2[[#This Row],[Strategy Knowledge]],$W$14:$X$17,2,FALSE)*($Z$9),0)</f>
        <v>0</v>
      </c>
      <c r="R37" s="14"/>
      <c r="S37" s="15">
        <f>IFERROR(VLOOKUP(Table2[[#This Row],[Resilience]],$W$14:$X$17,2,FALSE)*($Z$10),0)</f>
        <v>0</v>
      </c>
      <c r="T37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37" s="16" t="str" cm="1">
        <f t="array" ref="U37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38" spans="2:21" ht="24" customHeight="1">
      <c r="B38" s="14"/>
      <c r="C38" s="14"/>
      <c r="D38" s="14"/>
      <c r="E38" s="15">
        <f>IFERROR(VLOOKUP(Table2[[#This Row],[Position/Authority]],$W$14:$X$17,2,FALSE)*($Z$3),0)</f>
        <v>0</v>
      </c>
      <c r="F38" s="14"/>
      <c r="G38" s="15">
        <f>IFERROR(VLOOKUP(Table2[[#This Row],[Trust of Team]],$W$14:$X$17,2,FALSE)*($Z$4),0)</f>
        <v>0</v>
      </c>
      <c r="H38" s="14"/>
      <c r="I38" s="15">
        <f>IFERROR(VLOOKUP(Table2[[#This Row],[Time Commitment]],$W$14:$X$17,2,FALSE)*($Z$5),0)</f>
        <v>0</v>
      </c>
      <c r="J38" s="14"/>
      <c r="K38" s="15">
        <f>IFERROR(VLOOKUP(Table2[[#This Row],[Influence/Network]],$W$14:$X$17,2,FALSE)*($Z$6),0)</f>
        <v>0</v>
      </c>
      <c r="L38" s="14"/>
      <c r="M38" s="15">
        <f>IFERROR(VLOOKUP(Table2[[#This Row],[Communication Skill]],$W$14:$X$17,2,FALSE)*($Z$7),0)</f>
        <v>0</v>
      </c>
      <c r="N38" s="14"/>
      <c r="O38" s="15">
        <f>IFERROR(VLOOKUP(Table2[[#This Row],[Change Experience]],$W$14:$X$17,2,FALSE)*($Z$8),0)</f>
        <v>0</v>
      </c>
      <c r="P38" s="14"/>
      <c r="Q38" s="15">
        <f>IFERROR(VLOOKUP(Table2[[#This Row],[Strategy Knowledge]],$W$14:$X$17,2,FALSE)*($Z$9),0)</f>
        <v>0</v>
      </c>
      <c r="R38" s="14"/>
      <c r="S38" s="15">
        <f>IFERROR(VLOOKUP(Table2[[#This Row],[Resilience]],$W$14:$X$17,2,FALSE)*($Z$10),0)</f>
        <v>0</v>
      </c>
      <c r="T38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38" s="16" t="str" cm="1">
        <f t="array" ref="U38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39" spans="2:21" ht="24" customHeight="1">
      <c r="B39" s="14"/>
      <c r="C39" s="14"/>
      <c r="D39" s="14"/>
      <c r="E39" s="15">
        <f>IFERROR(VLOOKUP(Table2[[#This Row],[Position/Authority]],$W$14:$X$17,2,FALSE)*($Z$3),0)</f>
        <v>0</v>
      </c>
      <c r="F39" s="14"/>
      <c r="G39" s="15">
        <f>IFERROR(VLOOKUP(Table2[[#This Row],[Trust of Team]],$W$14:$X$17,2,FALSE)*($Z$4),0)</f>
        <v>0</v>
      </c>
      <c r="H39" s="14"/>
      <c r="I39" s="15">
        <f>IFERROR(VLOOKUP(Table2[[#This Row],[Time Commitment]],$W$14:$X$17,2,FALSE)*($Z$5),0)</f>
        <v>0</v>
      </c>
      <c r="J39" s="14"/>
      <c r="K39" s="15">
        <f>IFERROR(VLOOKUP(Table2[[#This Row],[Influence/Network]],$W$14:$X$17,2,FALSE)*($Z$6),0)</f>
        <v>0</v>
      </c>
      <c r="L39" s="14"/>
      <c r="M39" s="15">
        <f>IFERROR(VLOOKUP(Table2[[#This Row],[Communication Skill]],$W$14:$X$17,2,FALSE)*($Z$7),0)</f>
        <v>0</v>
      </c>
      <c r="N39" s="14"/>
      <c r="O39" s="15">
        <f>IFERROR(VLOOKUP(Table2[[#This Row],[Change Experience]],$W$14:$X$17,2,FALSE)*($Z$8),0)</f>
        <v>0</v>
      </c>
      <c r="P39" s="14"/>
      <c r="Q39" s="15">
        <f>IFERROR(VLOOKUP(Table2[[#This Row],[Strategy Knowledge]],$W$14:$X$17,2,FALSE)*($Z$9),0)</f>
        <v>0</v>
      </c>
      <c r="R39" s="14"/>
      <c r="S39" s="15">
        <f>IFERROR(VLOOKUP(Table2[[#This Row],[Resilience]],$W$14:$X$17,2,FALSE)*($Z$10),0)</f>
        <v>0</v>
      </c>
      <c r="T39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39" s="16" t="str" cm="1">
        <f t="array" ref="U39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40" spans="2:21" ht="24" customHeight="1">
      <c r="B40" s="14"/>
      <c r="C40" s="14"/>
      <c r="D40" s="14"/>
      <c r="E40" s="15">
        <f>IFERROR(VLOOKUP(Table2[[#This Row],[Position/Authority]],$W$14:$X$17,2,FALSE)*($Z$3),0)</f>
        <v>0</v>
      </c>
      <c r="F40" s="14"/>
      <c r="G40" s="15">
        <f>IFERROR(VLOOKUP(Table2[[#This Row],[Trust of Team]],$W$14:$X$17,2,FALSE)*($Z$4),0)</f>
        <v>0</v>
      </c>
      <c r="H40" s="14"/>
      <c r="I40" s="15">
        <f>IFERROR(VLOOKUP(Table2[[#This Row],[Time Commitment]],$W$14:$X$17,2,FALSE)*($Z$5),0)</f>
        <v>0</v>
      </c>
      <c r="J40" s="14"/>
      <c r="K40" s="15">
        <f>IFERROR(VLOOKUP(Table2[[#This Row],[Influence/Network]],$W$14:$X$17,2,FALSE)*($Z$6),0)</f>
        <v>0</v>
      </c>
      <c r="L40" s="14"/>
      <c r="M40" s="15">
        <f>IFERROR(VLOOKUP(Table2[[#This Row],[Communication Skill]],$W$14:$X$17,2,FALSE)*($Z$7),0)</f>
        <v>0</v>
      </c>
      <c r="N40" s="14"/>
      <c r="O40" s="15">
        <f>IFERROR(VLOOKUP(Table2[[#This Row],[Change Experience]],$W$14:$X$17,2,FALSE)*($Z$8),0)</f>
        <v>0</v>
      </c>
      <c r="P40" s="14"/>
      <c r="Q40" s="15">
        <f>IFERROR(VLOOKUP(Table2[[#This Row],[Strategy Knowledge]],$W$14:$X$17,2,FALSE)*($Z$9),0)</f>
        <v>0</v>
      </c>
      <c r="R40" s="14"/>
      <c r="S40" s="15">
        <f>IFERROR(VLOOKUP(Table2[[#This Row],[Resilience]],$W$14:$X$17,2,FALSE)*($Z$10),0)</f>
        <v>0</v>
      </c>
      <c r="T40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40" s="16" t="str" cm="1">
        <f t="array" ref="U40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41" spans="2:21" ht="24" customHeight="1">
      <c r="B41" s="14"/>
      <c r="C41" s="14"/>
      <c r="D41" s="14"/>
      <c r="E41" s="15">
        <f>IFERROR(VLOOKUP(Table2[[#This Row],[Position/Authority]],$W$14:$X$17,2,FALSE)*($Z$3),0)</f>
        <v>0</v>
      </c>
      <c r="F41" s="14"/>
      <c r="G41" s="15">
        <f>IFERROR(VLOOKUP(Table2[[#This Row],[Trust of Team]],$W$14:$X$17,2,FALSE)*($Z$4),0)</f>
        <v>0</v>
      </c>
      <c r="H41" s="14"/>
      <c r="I41" s="15">
        <f>IFERROR(VLOOKUP(Table2[[#This Row],[Time Commitment]],$W$14:$X$17,2,FALSE)*($Z$5),0)</f>
        <v>0</v>
      </c>
      <c r="J41" s="14"/>
      <c r="K41" s="15">
        <f>IFERROR(VLOOKUP(Table2[[#This Row],[Influence/Network]],$W$14:$X$17,2,FALSE)*($Z$6),0)</f>
        <v>0</v>
      </c>
      <c r="L41" s="14"/>
      <c r="M41" s="15">
        <f>IFERROR(VLOOKUP(Table2[[#This Row],[Communication Skill]],$W$14:$X$17,2,FALSE)*($Z$7),0)</f>
        <v>0</v>
      </c>
      <c r="N41" s="14"/>
      <c r="O41" s="15">
        <f>IFERROR(VLOOKUP(Table2[[#This Row],[Change Experience]],$W$14:$X$17,2,FALSE)*($Z$8),0)</f>
        <v>0</v>
      </c>
      <c r="P41" s="14"/>
      <c r="Q41" s="15">
        <f>IFERROR(VLOOKUP(Table2[[#This Row],[Strategy Knowledge]],$W$14:$X$17,2,FALSE)*($Z$9),0)</f>
        <v>0</v>
      </c>
      <c r="R41" s="14"/>
      <c r="S41" s="15">
        <f>IFERROR(VLOOKUP(Table2[[#This Row],[Resilience]],$W$14:$X$17,2,FALSE)*($Z$10),0)</f>
        <v>0</v>
      </c>
      <c r="T41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41" s="16" t="str" cm="1">
        <f t="array" ref="U41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42" spans="2:21" ht="24" customHeight="1">
      <c r="B42" s="14"/>
      <c r="C42" s="14"/>
      <c r="D42" s="14"/>
      <c r="E42" s="15">
        <f>IFERROR(VLOOKUP(Table2[[#This Row],[Position/Authority]],$W$14:$X$17,2,FALSE)*($Z$3),0)</f>
        <v>0</v>
      </c>
      <c r="F42" s="14"/>
      <c r="G42" s="15">
        <f>IFERROR(VLOOKUP(Table2[[#This Row],[Trust of Team]],$W$14:$X$17,2,FALSE)*($Z$4),0)</f>
        <v>0</v>
      </c>
      <c r="H42" s="14"/>
      <c r="I42" s="15">
        <f>IFERROR(VLOOKUP(Table2[[#This Row],[Time Commitment]],$W$14:$X$17,2,FALSE)*($Z$5),0)</f>
        <v>0</v>
      </c>
      <c r="J42" s="14"/>
      <c r="K42" s="15">
        <f>IFERROR(VLOOKUP(Table2[[#This Row],[Influence/Network]],$W$14:$X$17,2,FALSE)*($Z$6),0)</f>
        <v>0</v>
      </c>
      <c r="L42" s="14"/>
      <c r="M42" s="15">
        <f>IFERROR(VLOOKUP(Table2[[#This Row],[Communication Skill]],$W$14:$X$17,2,FALSE)*($Z$7),0)</f>
        <v>0</v>
      </c>
      <c r="N42" s="14"/>
      <c r="O42" s="15">
        <f>IFERROR(VLOOKUP(Table2[[#This Row],[Change Experience]],$W$14:$X$17,2,FALSE)*($Z$8),0)</f>
        <v>0</v>
      </c>
      <c r="P42" s="14"/>
      <c r="Q42" s="15">
        <f>IFERROR(VLOOKUP(Table2[[#This Row],[Strategy Knowledge]],$W$14:$X$17,2,FALSE)*($Z$9),0)</f>
        <v>0</v>
      </c>
      <c r="R42" s="14"/>
      <c r="S42" s="15">
        <f>IFERROR(VLOOKUP(Table2[[#This Row],[Resilience]],$W$14:$X$17,2,FALSE)*($Z$10),0)</f>
        <v>0</v>
      </c>
      <c r="T42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42" s="16" t="str" cm="1">
        <f t="array" ref="U42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43" spans="2:21" ht="24" customHeight="1">
      <c r="B43" s="14"/>
      <c r="C43" s="14"/>
      <c r="D43" s="14"/>
      <c r="E43" s="15">
        <f>IFERROR(VLOOKUP(Table2[[#This Row],[Position/Authority]],$W$14:$X$17,2,FALSE)*($Z$3),0)</f>
        <v>0</v>
      </c>
      <c r="F43" s="14"/>
      <c r="G43" s="15">
        <f>IFERROR(VLOOKUP(Table2[[#This Row],[Trust of Team]],$W$14:$X$17,2,FALSE)*($Z$4),0)</f>
        <v>0</v>
      </c>
      <c r="H43" s="14"/>
      <c r="I43" s="15">
        <f>IFERROR(VLOOKUP(Table2[[#This Row],[Time Commitment]],$W$14:$X$17,2,FALSE)*($Z$5),0)</f>
        <v>0</v>
      </c>
      <c r="J43" s="14"/>
      <c r="K43" s="15">
        <f>IFERROR(VLOOKUP(Table2[[#This Row],[Influence/Network]],$W$14:$X$17,2,FALSE)*($Z$6),0)</f>
        <v>0</v>
      </c>
      <c r="L43" s="14"/>
      <c r="M43" s="15">
        <f>IFERROR(VLOOKUP(Table2[[#This Row],[Communication Skill]],$W$14:$X$17,2,FALSE)*($Z$7),0)</f>
        <v>0</v>
      </c>
      <c r="N43" s="14"/>
      <c r="O43" s="15">
        <f>IFERROR(VLOOKUP(Table2[[#This Row],[Change Experience]],$W$14:$X$17,2,FALSE)*($Z$8),0)</f>
        <v>0</v>
      </c>
      <c r="P43" s="14"/>
      <c r="Q43" s="15">
        <f>IFERROR(VLOOKUP(Table2[[#This Row],[Strategy Knowledge]],$W$14:$X$17,2,FALSE)*($Z$9),0)</f>
        <v>0</v>
      </c>
      <c r="R43" s="14"/>
      <c r="S43" s="15">
        <f>IFERROR(VLOOKUP(Table2[[#This Row],[Resilience]],$W$14:$X$17,2,FALSE)*($Z$10),0)</f>
        <v>0</v>
      </c>
      <c r="T43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43" s="16" t="str" cm="1">
        <f t="array" ref="U43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44" spans="2:21" ht="24" customHeight="1">
      <c r="B44" s="14"/>
      <c r="C44" s="14"/>
      <c r="D44" s="14"/>
      <c r="E44" s="15">
        <f>IFERROR(VLOOKUP(Table2[[#This Row],[Position/Authority]],$W$14:$X$17,2,FALSE)*($Z$3),0)</f>
        <v>0</v>
      </c>
      <c r="F44" s="14"/>
      <c r="G44" s="15">
        <f>IFERROR(VLOOKUP(Table2[[#This Row],[Trust of Team]],$W$14:$X$17,2,FALSE)*($Z$4),0)</f>
        <v>0</v>
      </c>
      <c r="H44" s="14"/>
      <c r="I44" s="15">
        <f>IFERROR(VLOOKUP(Table2[[#This Row],[Time Commitment]],$W$14:$X$17,2,FALSE)*($Z$5),0)</f>
        <v>0</v>
      </c>
      <c r="J44" s="14"/>
      <c r="K44" s="15">
        <f>IFERROR(VLOOKUP(Table2[[#This Row],[Influence/Network]],$W$14:$X$17,2,FALSE)*($Z$6),0)</f>
        <v>0</v>
      </c>
      <c r="L44" s="14"/>
      <c r="M44" s="15">
        <f>IFERROR(VLOOKUP(Table2[[#This Row],[Communication Skill]],$W$14:$X$17,2,FALSE)*($Z$7),0)</f>
        <v>0</v>
      </c>
      <c r="N44" s="14"/>
      <c r="O44" s="15">
        <f>IFERROR(VLOOKUP(Table2[[#This Row],[Change Experience]],$W$14:$X$17,2,FALSE)*($Z$8),0)</f>
        <v>0</v>
      </c>
      <c r="P44" s="14"/>
      <c r="Q44" s="15">
        <f>IFERROR(VLOOKUP(Table2[[#This Row],[Strategy Knowledge]],$W$14:$X$17,2,FALSE)*($Z$9),0)</f>
        <v>0</v>
      </c>
      <c r="R44" s="14"/>
      <c r="S44" s="15">
        <f>IFERROR(VLOOKUP(Table2[[#This Row],[Resilience]],$W$14:$X$17,2,FALSE)*($Z$10),0)</f>
        <v>0</v>
      </c>
      <c r="T44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44" s="16" t="str" cm="1">
        <f t="array" ref="U44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45" spans="2:21" ht="24" customHeight="1">
      <c r="B45" s="14"/>
      <c r="C45" s="14"/>
      <c r="D45" s="14"/>
      <c r="E45" s="15">
        <f>IFERROR(VLOOKUP(Table2[[#This Row],[Position/Authority]],$W$14:$X$17,2,FALSE)*($Z$3),0)</f>
        <v>0</v>
      </c>
      <c r="F45" s="14"/>
      <c r="G45" s="15">
        <f>IFERROR(VLOOKUP(Table2[[#This Row],[Trust of Team]],$W$14:$X$17,2,FALSE)*($Z$4),0)</f>
        <v>0</v>
      </c>
      <c r="H45" s="14"/>
      <c r="I45" s="15">
        <f>IFERROR(VLOOKUP(Table2[[#This Row],[Time Commitment]],$W$14:$X$17,2,FALSE)*($Z$5),0)</f>
        <v>0</v>
      </c>
      <c r="J45" s="14"/>
      <c r="K45" s="15">
        <f>IFERROR(VLOOKUP(Table2[[#This Row],[Influence/Network]],$W$14:$X$17,2,FALSE)*($Z$6),0)</f>
        <v>0</v>
      </c>
      <c r="L45" s="14"/>
      <c r="M45" s="15">
        <f>IFERROR(VLOOKUP(Table2[[#This Row],[Communication Skill]],$W$14:$X$17,2,FALSE)*($Z$7),0)</f>
        <v>0</v>
      </c>
      <c r="N45" s="14"/>
      <c r="O45" s="15">
        <f>IFERROR(VLOOKUP(Table2[[#This Row],[Change Experience]],$W$14:$X$17,2,FALSE)*($Z$8),0)</f>
        <v>0</v>
      </c>
      <c r="P45" s="14"/>
      <c r="Q45" s="15">
        <f>IFERROR(VLOOKUP(Table2[[#This Row],[Strategy Knowledge]],$W$14:$X$17,2,FALSE)*($Z$9),0)</f>
        <v>0</v>
      </c>
      <c r="R45" s="14"/>
      <c r="S45" s="15">
        <f>IFERROR(VLOOKUP(Table2[[#This Row],[Resilience]],$W$14:$X$17,2,FALSE)*($Z$10),0)</f>
        <v>0</v>
      </c>
      <c r="T45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45" s="16" t="str" cm="1">
        <f t="array" ref="U45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46" spans="2:21" ht="24" customHeight="1">
      <c r="B46" s="14"/>
      <c r="C46" s="14"/>
      <c r="D46" s="14"/>
      <c r="E46" s="15">
        <f>IFERROR(VLOOKUP(Table2[[#This Row],[Position/Authority]],$W$14:$X$17,2,FALSE)*($Z$3),0)</f>
        <v>0</v>
      </c>
      <c r="F46" s="14"/>
      <c r="G46" s="15">
        <f>IFERROR(VLOOKUP(Table2[[#This Row],[Trust of Team]],$W$14:$X$17,2,FALSE)*($Z$4),0)</f>
        <v>0</v>
      </c>
      <c r="H46" s="14"/>
      <c r="I46" s="15">
        <f>IFERROR(VLOOKUP(Table2[[#This Row],[Time Commitment]],$W$14:$X$17,2,FALSE)*($Z$5),0)</f>
        <v>0</v>
      </c>
      <c r="J46" s="14"/>
      <c r="K46" s="15">
        <f>IFERROR(VLOOKUP(Table2[[#This Row],[Influence/Network]],$W$14:$X$17,2,FALSE)*($Z$6),0)</f>
        <v>0</v>
      </c>
      <c r="L46" s="14"/>
      <c r="M46" s="15">
        <f>IFERROR(VLOOKUP(Table2[[#This Row],[Communication Skill]],$W$14:$X$17,2,FALSE)*($Z$7),0)</f>
        <v>0</v>
      </c>
      <c r="N46" s="14"/>
      <c r="O46" s="15">
        <f>IFERROR(VLOOKUP(Table2[[#This Row],[Change Experience]],$W$14:$X$17,2,FALSE)*($Z$8),0)</f>
        <v>0</v>
      </c>
      <c r="P46" s="14"/>
      <c r="Q46" s="15">
        <f>IFERROR(VLOOKUP(Table2[[#This Row],[Strategy Knowledge]],$W$14:$X$17,2,FALSE)*($Z$9),0)</f>
        <v>0</v>
      </c>
      <c r="R46" s="14"/>
      <c r="S46" s="15">
        <f>IFERROR(VLOOKUP(Table2[[#This Row],[Resilience]],$W$14:$X$17,2,FALSE)*($Z$10),0)</f>
        <v>0</v>
      </c>
      <c r="T46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46" s="16" t="str" cm="1">
        <f t="array" ref="U46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47" spans="2:21" ht="24" customHeight="1">
      <c r="B47" s="14"/>
      <c r="C47" s="14"/>
      <c r="D47" s="14"/>
      <c r="E47" s="15">
        <f>IFERROR(VLOOKUP(Table2[[#This Row],[Position/Authority]],$W$14:$X$17,2,FALSE)*($Z$3),0)</f>
        <v>0</v>
      </c>
      <c r="F47" s="14"/>
      <c r="G47" s="15">
        <f>IFERROR(VLOOKUP(Table2[[#This Row],[Trust of Team]],$W$14:$X$17,2,FALSE)*($Z$4),0)</f>
        <v>0</v>
      </c>
      <c r="H47" s="14"/>
      <c r="I47" s="15">
        <f>IFERROR(VLOOKUP(Table2[[#This Row],[Time Commitment]],$W$14:$X$17,2,FALSE)*($Z$5),0)</f>
        <v>0</v>
      </c>
      <c r="J47" s="14"/>
      <c r="K47" s="15">
        <f>IFERROR(VLOOKUP(Table2[[#This Row],[Influence/Network]],$W$14:$X$17,2,FALSE)*($Z$6),0)</f>
        <v>0</v>
      </c>
      <c r="L47" s="14"/>
      <c r="M47" s="15">
        <f>IFERROR(VLOOKUP(Table2[[#This Row],[Communication Skill]],$W$14:$X$17,2,FALSE)*($Z$7),0)</f>
        <v>0</v>
      </c>
      <c r="N47" s="14"/>
      <c r="O47" s="15">
        <f>IFERROR(VLOOKUP(Table2[[#This Row],[Change Experience]],$W$14:$X$17,2,FALSE)*($Z$8),0)</f>
        <v>0</v>
      </c>
      <c r="P47" s="14"/>
      <c r="Q47" s="15">
        <f>IFERROR(VLOOKUP(Table2[[#This Row],[Strategy Knowledge]],$W$14:$X$17,2,FALSE)*($Z$9),0)</f>
        <v>0</v>
      </c>
      <c r="R47" s="14"/>
      <c r="S47" s="15">
        <f>IFERROR(VLOOKUP(Table2[[#This Row],[Resilience]],$W$14:$X$17,2,FALSE)*($Z$10),0)</f>
        <v>0</v>
      </c>
      <c r="T47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47" s="16" t="str" cm="1">
        <f t="array" ref="U47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48" spans="2:21" ht="24" customHeight="1">
      <c r="B48" s="14"/>
      <c r="C48" s="14"/>
      <c r="D48" s="14"/>
      <c r="E48" s="15">
        <f>IFERROR(VLOOKUP(Table2[[#This Row],[Position/Authority]],$W$14:$X$17,2,FALSE)*($Z$3),0)</f>
        <v>0</v>
      </c>
      <c r="F48" s="14"/>
      <c r="G48" s="15">
        <f>IFERROR(VLOOKUP(Table2[[#This Row],[Trust of Team]],$W$14:$X$17,2,FALSE)*($Z$4),0)</f>
        <v>0</v>
      </c>
      <c r="H48" s="14"/>
      <c r="I48" s="15">
        <f>IFERROR(VLOOKUP(Table2[[#This Row],[Time Commitment]],$W$14:$X$17,2,FALSE)*($Z$5),0)</f>
        <v>0</v>
      </c>
      <c r="J48" s="14"/>
      <c r="K48" s="15">
        <f>IFERROR(VLOOKUP(Table2[[#This Row],[Influence/Network]],$W$14:$X$17,2,FALSE)*($Z$6),0)</f>
        <v>0</v>
      </c>
      <c r="L48" s="14"/>
      <c r="M48" s="15">
        <f>IFERROR(VLOOKUP(Table2[[#This Row],[Communication Skill]],$W$14:$X$17,2,FALSE)*($Z$7),0)</f>
        <v>0</v>
      </c>
      <c r="N48" s="14"/>
      <c r="O48" s="15">
        <f>IFERROR(VLOOKUP(Table2[[#This Row],[Change Experience]],$W$14:$X$17,2,FALSE)*($Z$8),0)</f>
        <v>0</v>
      </c>
      <c r="P48" s="14"/>
      <c r="Q48" s="15">
        <f>IFERROR(VLOOKUP(Table2[[#This Row],[Strategy Knowledge]],$W$14:$X$17,2,FALSE)*($Z$9),0)</f>
        <v>0</v>
      </c>
      <c r="R48" s="14"/>
      <c r="S48" s="15">
        <f>IFERROR(VLOOKUP(Table2[[#This Row],[Resilience]],$W$14:$X$17,2,FALSE)*($Z$10),0)</f>
        <v>0</v>
      </c>
      <c r="T48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48" s="16" t="str" cm="1">
        <f t="array" ref="U48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49" spans="2:21" ht="24" customHeight="1">
      <c r="B49" s="14"/>
      <c r="C49" s="14"/>
      <c r="D49" s="14"/>
      <c r="E49" s="15">
        <f>IFERROR(VLOOKUP(Table2[[#This Row],[Position/Authority]],$W$14:$X$17,2,FALSE)*($Z$3),0)</f>
        <v>0</v>
      </c>
      <c r="F49" s="14"/>
      <c r="G49" s="15">
        <f>IFERROR(VLOOKUP(Table2[[#This Row],[Trust of Team]],$W$14:$X$17,2,FALSE)*($Z$4),0)</f>
        <v>0</v>
      </c>
      <c r="H49" s="14"/>
      <c r="I49" s="15">
        <f>IFERROR(VLOOKUP(Table2[[#This Row],[Time Commitment]],$W$14:$X$17,2,FALSE)*($Z$5),0)</f>
        <v>0</v>
      </c>
      <c r="J49" s="14"/>
      <c r="K49" s="15">
        <f>IFERROR(VLOOKUP(Table2[[#This Row],[Influence/Network]],$W$14:$X$17,2,FALSE)*($Z$6),0)</f>
        <v>0</v>
      </c>
      <c r="L49" s="14"/>
      <c r="M49" s="15">
        <f>IFERROR(VLOOKUP(Table2[[#This Row],[Communication Skill]],$W$14:$X$17,2,FALSE)*($Z$7),0)</f>
        <v>0</v>
      </c>
      <c r="N49" s="14"/>
      <c r="O49" s="15">
        <f>IFERROR(VLOOKUP(Table2[[#This Row],[Change Experience]],$W$14:$X$17,2,FALSE)*($Z$8),0)</f>
        <v>0</v>
      </c>
      <c r="P49" s="14"/>
      <c r="Q49" s="15">
        <f>IFERROR(VLOOKUP(Table2[[#This Row],[Strategy Knowledge]],$W$14:$X$17,2,FALSE)*($Z$9),0)</f>
        <v>0</v>
      </c>
      <c r="R49" s="14"/>
      <c r="S49" s="15">
        <f>IFERROR(VLOOKUP(Table2[[#This Row],[Resilience]],$W$14:$X$17,2,FALSE)*($Z$10),0)</f>
        <v>0</v>
      </c>
      <c r="T49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49" s="16" t="str" cm="1">
        <f t="array" ref="U49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50" spans="2:21" ht="24" customHeight="1">
      <c r="B50" s="14"/>
      <c r="C50" s="14"/>
      <c r="D50" s="14"/>
      <c r="E50" s="15">
        <f>IFERROR(VLOOKUP(Table2[[#This Row],[Position/Authority]],$W$14:$X$17,2,FALSE)*($Z$3),0)</f>
        <v>0</v>
      </c>
      <c r="F50" s="14"/>
      <c r="G50" s="15">
        <f>IFERROR(VLOOKUP(Table2[[#This Row],[Trust of Team]],$W$14:$X$17,2,FALSE)*($Z$4),0)</f>
        <v>0</v>
      </c>
      <c r="H50" s="14"/>
      <c r="I50" s="15">
        <f>IFERROR(VLOOKUP(Table2[[#This Row],[Time Commitment]],$W$14:$X$17,2,FALSE)*($Z$5),0)</f>
        <v>0</v>
      </c>
      <c r="J50" s="14"/>
      <c r="K50" s="15">
        <f>IFERROR(VLOOKUP(Table2[[#This Row],[Influence/Network]],$W$14:$X$17,2,FALSE)*($Z$6),0)</f>
        <v>0</v>
      </c>
      <c r="L50" s="14"/>
      <c r="M50" s="15">
        <f>IFERROR(VLOOKUP(Table2[[#This Row],[Communication Skill]],$W$14:$X$17,2,FALSE)*($Z$7),0)</f>
        <v>0</v>
      </c>
      <c r="N50" s="14"/>
      <c r="O50" s="15">
        <f>IFERROR(VLOOKUP(Table2[[#This Row],[Change Experience]],$W$14:$X$17,2,FALSE)*($Z$8),0)</f>
        <v>0</v>
      </c>
      <c r="P50" s="14"/>
      <c r="Q50" s="15">
        <f>IFERROR(VLOOKUP(Table2[[#This Row],[Strategy Knowledge]],$W$14:$X$17,2,FALSE)*($Z$9),0)</f>
        <v>0</v>
      </c>
      <c r="R50" s="14"/>
      <c r="S50" s="15">
        <f>IFERROR(VLOOKUP(Table2[[#This Row],[Resilience]],$W$14:$X$17,2,FALSE)*($Z$10),0)</f>
        <v>0</v>
      </c>
      <c r="T50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50" s="16" t="str" cm="1">
        <f t="array" ref="U50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51" spans="2:21" ht="24" customHeight="1">
      <c r="B51" s="14"/>
      <c r="C51" s="14"/>
      <c r="D51" s="14"/>
      <c r="E51" s="15">
        <f>IFERROR(VLOOKUP(Table2[[#This Row],[Position/Authority]],$W$14:$X$17,2,FALSE)*($Z$3),0)</f>
        <v>0</v>
      </c>
      <c r="F51" s="14"/>
      <c r="G51" s="15">
        <f>IFERROR(VLOOKUP(Table2[[#This Row],[Trust of Team]],$W$14:$X$17,2,FALSE)*($Z$4),0)</f>
        <v>0</v>
      </c>
      <c r="H51" s="14"/>
      <c r="I51" s="15">
        <f>IFERROR(VLOOKUP(Table2[[#This Row],[Time Commitment]],$W$14:$X$17,2,FALSE)*($Z$5),0)</f>
        <v>0</v>
      </c>
      <c r="J51" s="14"/>
      <c r="K51" s="15">
        <f>IFERROR(VLOOKUP(Table2[[#This Row],[Influence/Network]],$W$14:$X$17,2,FALSE)*($Z$6),0)</f>
        <v>0</v>
      </c>
      <c r="L51" s="14"/>
      <c r="M51" s="15">
        <f>IFERROR(VLOOKUP(Table2[[#This Row],[Communication Skill]],$W$14:$X$17,2,FALSE)*($Z$7),0)</f>
        <v>0</v>
      </c>
      <c r="N51" s="14"/>
      <c r="O51" s="15">
        <f>IFERROR(VLOOKUP(Table2[[#This Row],[Change Experience]],$W$14:$X$17,2,FALSE)*($Z$8),0)</f>
        <v>0</v>
      </c>
      <c r="P51" s="14"/>
      <c r="Q51" s="15">
        <f>IFERROR(VLOOKUP(Table2[[#This Row],[Strategy Knowledge]],$W$14:$X$17,2,FALSE)*($Z$9),0)</f>
        <v>0</v>
      </c>
      <c r="R51" s="14"/>
      <c r="S51" s="15">
        <f>IFERROR(VLOOKUP(Table2[[#This Row],[Resilience]],$W$14:$X$17,2,FALSE)*($Z$10),0)</f>
        <v>0</v>
      </c>
      <c r="T51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51" s="16" t="str" cm="1">
        <f t="array" ref="U51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52" spans="2:21" ht="24" customHeight="1">
      <c r="B52" s="14"/>
      <c r="C52" s="14"/>
      <c r="D52" s="14"/>
      <c r="E52" s="15">
        <f>IFERROR(VLOOKUP(Table2[[#This Row],[Position/Authority]],$W$14:$X$17,2,FALSE)*($Z$3),0)</f>
        <v>0</v>
      </c>
      <c r="F52" s="14"/>
      <c r="G52" s="15">
        <f>IFERROR(VLOOKUP(Table2[[#This Row],[Trust of Team]],$W$14:$X$17,2,FALSE)*($Z$4),0)</f>
        <v>0</v>
      </c>
      <c r="H52" s="14"/>
      <c r="I52" s="15">
        <f>IFERROR(VLOOKUP(Table2[[#This Row],[Time Commitment]],$W$14:$X$17,2,FALSE)*($Z$5),0)</f>
        <v>0</v>
      </c>
      <c r="J52" s="14"/>
      <c r="K52" s="15">
        <f>IFERROR(VLOOKUP(Table2[[#This Row],[Influence/Network]],$W$14:$X$17,2,FALSE)*($Z$6),0)</f>
        <v>0</v>
      </c>
      <c r="L52" s="14"/>
      <c r="M52" s="15">
        <f>IFERROR(VLOOKUP(Table2[[#This Row],[Communication Skill]],$W$14:$X$17,2,FALSE)*($Z$7),0)</f>
        <v>0</v>
      </c>
      <c r="N52" s="14"/>
      <c r="O52" s="15">
        <f>IFERROR(VLOOKUP(Table2[[#This Row],[Change Experience]],$W$14:$X$17,2,FALSE)*($Z$8),0)</f>
        <v>0</v>
      </c>
      <c r="P52" s="14"/>
      <c r="Q52" s="15">
        <f>IFERROR(VLOOKUP(Table2[[#This Row],[Strategy Knowledge]],$W$14:$X$17,2,FALSE)*($Z$9),0)</f>
        <v>0</v>
      </c>
      <c r="R52" s="14"/>
      <c r="S52" s="15">
        <f>IFERROR(VLOOKUP(Table2[[#This Row],[Resilience]],$W$14:$X$17,2,FALSE)*($Z$10),0)</f>
        <v>0</v>
      </c>
      <c r="T52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52" s="16" t="str" cm="1">
        <f t="array" ref="U52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53" spans="2:21" ht="24" customHeight="1">
      <c r="B53" s="14"/>
      <c r="C53" s="14"/>
      <c r="D53" s="14"/>
      <c r="E53" s="15">
        <f>IFERROR(VLOOKUP(Table2[[#This Row],[Position/Authority]],$W$14:$X$17,2,FALSE)*($Z$3),0)</f>
        <v>0</v>
      </c>
      <c r="F53" s="14"/>
      <c r="G53" s="15">
        <f>IFERROR(VLOOKUP(Table2[[#This Row],[Trust of Team]],$W$14:$X$17,2,FALSE)*($Z$4),0)</f>
        <v>0</v>
      </c>
      <c r="H53" s="14"/>
      <c r="I53" s="15">
        <f>IFERROR(VLOOKUP(Table2[[#This Row],[Time Commitment]],$W$14:$X$17,2,FALSE)*($Z$5),0)</f>
        <v>0</v>
      </c>
      <c r="J53" s="14"/>
      <c r="K53" s="15">
        <f>IFERROR(VLOOKUP(Table2[[#This Row],[Influence/Network]],$W$14:$X$17,2,FALSE)*($Z$6),0)</f>
        <v>0</v>
      </c>
      <c r="L53" s="14"/>
      <c r="M53" s="15">
        <f>IFERROR(VLOOKUP(Table2[[#This Row],[Communication Skill]],$W$14:$X$17,2,FALSE)*($Z$7),0)</f>
        <v>0</v>
      </c>
      <c r="N53" s="14"/>
      <c r="O53" s="15">
        <f>IFERROR(VLOOKUP(Table2[[#This Row],[Change Experience]],$W$14:$X$17,2,FALSE)*($Z$8),0)</f>
        <v>0</v>
      </c>
      <c r="P53" s="14"/>
      <c r="Q53" s="15">
        <f>IFERROR(VLOOKUP(Table2[[#This Row],[Strategy Knowledge]],$W$14:$X$17,2,FALSE)*($Z$9),0)</f>
        <v>0</v>
      </c>
      <c r="R53" s="14"/>
      <c r="S53" s="15">
        <f>IFERROR(VLOOKUP(Table2[[#This Row],[Resilience]],$W$14:$X$17,2,FALSE)*($Z$10),0)</f>
        <v>0</v>
      </c>
      <c r="T53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53" s="16" t="str" cm="1">
        <f t="array" ref="U53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54" spans="2:21" ht="24" customHeight="1">
      <c r="B54" s="14"/>
      <c r="C54" s="14"/>
      <c r="D54" s="14"/>
      <c r="E54" s="15">
        <f>IFERROR(VLOOKUP(Table2[[#This Row],[Position/Authority]],$W$14:$X$17,2,FALSE)*($Z$3),0)</f>
        <v>0</v>
      </c>
      <c r="F54" s="14"/>
      <c r="G54" s="15">
        <f>IFERROR(VLOOKUP(Table2[[#This Row],[Trust of Team]],$W$14:$X$17,2,FALSE)*($Z$4),0)</f>
        <v>0</v>
      </c>
      <c r="H54" s="14"/>
      <c r="I54" s="15">
        <f>IFERROR(VLOOKUP(Table2[[#This Row],[Time Commitment]],$W$14:$X$17,2,FALSE)*($Z$5),0)</f>
        <v>0</v>
      </c>
      <c r="J54" s="14"/>
      <c r="K54" s="15">
        <f>IFERROR(VLOOKUP(Table2[[#This Row],[Influence/Network]],$W$14:$X$17,2,FALSE)*($Z$6),0)</f>
        <v>0</v>
      </c>
      <c r="L54" s="14"/>
      <c r="M54" s="15">
        <f>IFERROR(VLOOKUP(Table2[[#This Row],[Communication Skill]],$W$14:$X$17,2,FALSE)*($Z$7),0)</f>
        <v>0</v>
      </c>
      <c r="N54" s="14"/>
      <c r="O54" s="15">
        <f>IFERROR(VLOOKUP(Table2[[#This Row],[Change Experience]],$W$14:$X$17,2,FALSE)*($Z$8),0)</f>
        <v>0</v>
      </c>
      <c r="P54" s="14"/>
      <c r="Q54" s="15">
        <f>IFERROR(VLOOKUP(Table2[[#This Row],[Strategy Knowledge]],$W$14:$X$17,2,FALSE)*($Z$9),0)</f>
        <v>0</v>
      </c>
      <c r="R54" s="14"/>
      <c r="S54" s="15">
        <f>IFERROR(VLOOKUP(Table2[[#This Row],[Resilience]],$W$14:$X$17,2,FALSE)*($Z$10),0)</f>
        <v>0</v>
      </c>
      <c r="T54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54" s="16" t="str" cm="1">
        <f t="array" ref="U54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55" spans="2:21" ht="24" customHeight="1">
      <c r="B55" s="14"/>
      <c r="C55" s="14"/>
      <c r="D55" s="14"/>
      <c r="E55" s="15">
        <f>IFERROR(VLOOKUP(Table2[[#This Row],[Position/Authority]],$W$14:$X$17,2,FALSE)*($Z$3),0)</f>
        <v>0</v>
      </c>
      <c r="F55" s="14"/>
      <c r="G55" s="15">
        <f>IFERROR(VLOOKUP(Table2[[#This Row],[Trust of Team]],$W$14:$X$17,2,FALSE)*($Z$4),0)</f>
        <v>0</v>
      </c>
      <c r="H55" s="14"/>
      <c r="I55" s="15">
        <f>IFERROR(VLOOKUP(Table2[[#This Row],[Time Commitment]],$W$14:$X$17,2,FALSE)*($Z$5),0)</f>
        <v>0</v>
      </c>
      <c r="J55" s="14"/>
      <c r="K55" s="15">
        <f>IFERROR(VLOOKUP(Table2[[#This Row],[Influence/Network]],$W$14:$X$17,2,FALSE)*($Z$6),0)</f>
        <v>0</v>
      </c>
      <c r="L55" s="14"/>
      <c r="M55" s="15">
        <f>IFERROR(VLOOKUP(Table2[[#This Row],[Communication Skill]],$W$14:$X$17,2,FALSE)*($Z$7),0)</f>
        <v>0</v>
      </c>
      <c r="N55" s="14"/>
      <c r="O55" s="15">
        <f>IFERROR(VLOOKUP(Table2[[#This Row],[Change Experience]],$W$14:$X$17,2,FALSE)*($Z$8),0)</f>
        <v>0</v>
      </c>
      <c r="P55" s="14"/>
      <c r="Q55" s="15">
        <f>IFERROR(VLOOKUP(Table2[[#This Row],[Strategy Knowledge]],$W$14:$X$17,2,FALSE)*($Z$9),0)</f>
        <v>0</v>
      </c>
      <c r="R55" s="14"/>
      <c r="S55" s="15">
        <f>IFERROR(VLOOKUP(Table2[[#This Row],[Resilience]],$W$14:$X$17,2,FALSE)*($Z$10),0)</f>
        <v>0</v>
      </c>
      <c r="T55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55" s="16" t="str" cm="1">
        <f t="array" ref="U55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56" spans="2:21" ht="24" customHeight="1">
      <c r="B56" s="14"/>
      <c r="C56" s="14"/>
      <c r="D56" s="14"/>
      <c r="E56" s="15">
        <f>IFERROR(VLOOKUP(Table2[[#This Row],[Position/Authority]],$W$14:$X$17,2,FALSE)*($Z$3),0)</f>
        <v>0</v>
      </c>
      <c r="F56" s="14"/>
      <c r="G56" s="15">
        <f>IFERROR(VLOOKUP(Table2[[#This Row],[Trust of Team]],$W$14:$X$17,2,FALSE)*($Z$4),0)</f>
        <v>0</v>
      </c>
      <c r="H56" s="14"/>
      <c r="I56" s="15">
        <f>IFERROR(VLOOKUP(Table2[[#This Row],[Time Commitment]],$W$14:$X$17,2,FALSE)*($Z$5),0)</f>
        <v>0</v>
      </c>
      <c r="J56" s="14"/>
      <c r="K56" s="15">
        <f>IFERROR(VLOOKUP(Table2[[#This Row],[Influence/Network]],$W$14:$X$17,2,FALSE)*($Z$6),0)</f>
        <v>0</v>
      </c>
      <c r="L56" s="14"/>
      <c r="M56" s="15">
        <f>IFERROR(VLOOKUP(Table2[[#This Row],[Communication Skill]],$W$14:$X$17,2,FALSE)*($Z$7),0)</f>
        <v>0</v>
      </c>
      <c r="N56" s="14"/>
      <c r="O56" s="15">
        <f>IFERROR(VLOOKUP(Table2[[#This Row],[Change Experience]],$W$14:$X$17,2,FALSE)*($Z$8),0)</f>
        <v>0</v>
      </c>
      <c r="P56" s="14"/>
      <c r="Q56" s="15">
        <f>IFERROR(VLOOKUP(Table2[[#This Row],[Strategy Knowledge]],$W$14:$X$17,2,FALSE)*($Z$9),0)</f>
        <v>0</v>
      </c>
      <c r="R56" s="14"/>
      <c r="S56" s="15">
        <f>IFERROR(VLOOKUP(Table2[[#This Row],[Resilience]],$W$14:$X$17,2,FALSE)*($Z$10),0)</f>
        <v>0</v>
      </c>
      <c r="T56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56" s="16" t="str" cm="1">
        <f t="array" ref="U56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57" spans="2:21" ht="24" customHeight="1">
      <c r="B57" s="14"/>
      <c r="C57" s="14"/>
      <c r="D57" s="14"/>
      <c r="E57" s="15">
        <f>IFERROR(VLOOKUP(Table2[[#This Row],[Position/Authority]],$W$14:$X$17,2,FALSE)*($Z$3),0)</f>
        <v>0</v>
      </c>
      <c r="F57" s="14"/>
      <c r="G57" s="15">
        <f>IFERROR(VLOOKUP(Table2[[#This Row],[Trust of Team]],$W$14:$X$17,2,FALSE)*($Z$4),0)</f>
        <v>0</v>
      </c>
      <c r="H57" s="14"/>
      <c r="I57" s="15">
        <f>IFERROR(VLOOKUP(Table2[[#This Row],[Time Commitment]],$W$14:$X$17,2,FALSE)*($Z$5),0)</f>
        <v>0</v>
      </c>
      <c r="J57" s="14"/>
      <c r="K57" s="15">
        <f>IFERROR(VLOOKUP(Table2[[#This Row],[Influence/Network]],$W$14:$X$17,2,FALSE)*($Z$6),0)</f>
        <v>0</v>
      </c>
      <c r="L57" s="14"/>
      <c r="M57" s="15">
        <f>IFERROR(VLOOKUP(Table2[[#This Row],[Communication Skill]],$W$14:$X$17,2,FALSE)*($Z$7),0)</f>
        <v>0</v>
      </c>
      <c r="N57" s="14"/>
      <c r="O57" s="15">
        <f>IFERROR(VLOOKUP(Table2[[#This Row],[Change Experience]],$W$14:$X$17,2,FALSE)*($Z$8),0)</f>
        <v>0</v>
      </c>
      <c r="P57" s="14"/>
      <c r="Q57" s="15">
        <f>IFERROR(VLOOKUP(Table2[[#This Row],[Strategy Knowledge]],$W$14:$X$17,2,FALSE)*($Z$9),0)</f>
        <v>0</v>
      </c>
      <c r="R57" s="14"/>
      <c r="S57" s="15">
        <f>IFERROR(VLOOKUP(Table2[[#This Row],[Resilience]],$W$14:$X$17,2,FALSE)*($Z$10),0)</f>
        <v>0</v>
      </c>
      <c r="T57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57" s="16" t="str" cm="1">
        <f t="array" ref="U57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58" spans="2:21" ht="24" customHeight="1">
      <c r="B58" s="14"/>
      <c r="C58" s="14"/>
      <c r="D58" s="14"/>
      <c r="E58" s="15">
        <f>IFERROR(VLOOKUP(Table2[[#This Row],[Position/Authority]],$W$14:$X$17,2,FALSE)*($Z$3),0)</f>
        <v>0</v>
      </c>
      <c r="F58" s="14"/>
      <c r="G58" s="15">
        <f>IFERROR(VLOOKUP(Table2[[#This Row],[Trust of Team]],$W$14:$X$17,2,FALSE)*($Z$4),0)</f>
        <v>0</v>
      </c>
      <c r="H58" s="14"/>
      <c r="I58" s="15">
        <f>IFERROR(VLOOKUP(Table2[[#This Row],[Time Commitment]],$W$14:$X$17,2,FALSE)*($Z$5),0)</f>
        <v>0</v>
      </c>
      <c r="J58" s="14"/>
      <c r="K58" s="15">
        <f>IFERROR(VLOOKUP(Table2[[#This Row],[Influence/Network]],$W$14:$X$17,2,FALSE)*($Z$6),0)</f>
        <v>0</v>
      </c>
      <c r="L58" s="14"/>
      <c r="M58" s="15">
        <f>IFERROR(VLOOKUP(Table2[[#This Row],[Communication Skill]],$W$14:$X$17,2,FALSE)*($Z$7),0)</f>
        <v>0</v>
      </c>
      <c r="N58" s="14"/>
      <c r="O58" s="15">
        <f>IFERROR(VLOOKUP(Table2[[#This Row],[Change Experience]],$W$14:$X$17,2,FALSE)*($Z$8),0)</f>
        <v>0</v>
      </c>
      <c r="P58" s="14"/>
      <c r="Q58" s="15">
        <f>IFERROR(VLOOKUP(Table2[[#This Row],[Strategy Knowledge]],$W$14:$X$17,2,FALSE)*($Z$9),0)</f>
        <v>0</v>
      </c>
      <c r="R58" s="14"/>
      <c r="S58" s="15">
        <f>IFERROR(VLOOKUP(Table2[[#This Row],[Resilience]],$W$14:$X$17,2,FALSE)*($Z$10),0)</f>
        <v>0</v>
      </c>
      <c r="T58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58" s="16" t="str" cm="1">
        <f t="array" ref="U58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59" spans="2:21" ht="24" customHeight="1">
      <c r="B59" s="14"/>
      <c r="C59" s="14"/>
      <c r="D59" s="14"/>
      <c r="E59" s="15">
        <f>IFERROR(VLOOKUP(Table2[[#This Row],[Position/Authority]],$W$14:$X$17,2,FALSE)*($Z$3),0)</f>
        <v>0</v>
      </c>
      <c r="F59" s="14"/>
      <c r="G59" s="15">
        <f>IFERROR(VLOOKUP(Table2[[#This Row],[Trust of Team]],$W$14:$X$17,2,FALSE)*($Z$4),0)</f>
        <v>0</v>
      </c>
      <c r="H59" s="14"/>
      <c r="I59" s="15">
        <f>IFERROR(VLOOKUP(Table2[[#This Row],[Time Commitment]],$W$14:$X$17,2,FALSE)*($Z$5),0)</f>
        <v>0</v>
      </c>
      <c r="J59" s="14"/>
      <c r="K59" s="15">
        <f>IFERROR(VLOOKUP(Table2[[#This Row],[Influence/Network]],$W$14:$X$17,2,FALSE)*($Z$6),0)</f>
        <v>0</v>
      </c>
      <c r="L59" s="14"/>
      <c r="M59" s="15">
        <f>IFERROR(VLOOKUP(Table2[[#This Row],[Communication Skill]],$W$14:$X$17,2,FALSE)*($Z$7),0)</f>
        <v>0</v>
      </c>
      <c r="N59" s="14"/>
      <c r="O59" s="15">
        <f>IFERROR(VLOOKUP(Table2[[#This Row],[Change Experience]],$W$14:$X$17,2,FALSE)*($Z$8),0)</f>
        <v>0</v>
      </c>
      <c r="P59" s="14"/>
      <c r="Q59" s="15">
        <f>IFERROR(VLOOKUP(Table2[[#This Row],[Strategy Knowledge]],$W$14:$X$17,2,FALSE)*($Z$9),0)</f>
        <v>0</v>
      </c>
      <c r="R59" s="14"/>
      <c r="S59" s="15">
        <f>IFERROR(VLOOKUP(Table2[[#This Row],[Resilience]],$W$14:$X$17,2,FALSE)*($Z$10),0)</f>
        <v>0</v>
      </c>
      <c r="T59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59" s="16" t="str" cm="1">
        <f t="array" ref="U59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60" spans="2:21" ht="24" customHeight="1">
      <c r="B60" s="14"/>
      <c r="C60" s="14"/>
      <c r="D60" s="14"/>
      <c r="E60" s="15">
        <f>IFERROR(VLOOKUP(Table2[[#This Row],[Position/Authority]],$W$14:$X$17,2,FALSE)*($Z$3),0)</f>
        <v>0</v>
      </c>
      <c r="F60" s="14"/>
      <c r="G60" s="15">
        <f>IFERROR(VLOOKUP(Table2[[#This Row],[Trust of Team]],$W$14:$X$17,2,FALSE)*($Z$4),0)</f>
        <v>0</v>
      </c>
      <c r="H60" s="14"/>
      <c r="I60" s="15">
        <f>IFERROR(VLOOKUP(Table2[[#This Row],[Time Commitment]],$W$14:$X$17,2,FALSE)*($Z$5),0)</f>
        <v>0</v>
      </c>
      <c r="J60" s="14"/>
      <c r="K60" s="15">
        <f>IFERROR(VLOOKUP(Table2[[#This Row],[Influence/Network]],$W$14:$X$17,2,FALSE)*($Z$6),0)</f>
        <v>0</v>
      </c>
      <c r="L60" s="14"/>
      <c r="M60" s="15">
        <f>IFERROR(VLOOKUP(Table2[[#This Row],[Communication Skill]],$W$14:$X$17,2,FALSE)*($Z$7),0)</f>
        <v>0</v>
      </c>
      <c r="N60" s="14"/>
      <c r="O60" s="15">
        <f>IFERROR(VLOOKUP(Table2[[#This Row],[Change Experience]],$W$14:$X$17,2,FALSE)*($Z$8),0)</f>
        <v>0</v>
      </c>
      <c r="P60" s="14"/>
      <c r="Q60" s="15">
        <f>IFERROR(VLOOKUP(Table2[[#This Row],[Strategy Knowledge]],$W$14:$X$17,2,FALSE)*($Z$9),0)</f>
        <v>0</v>
      </c>
      <c r="R60" s="14"/>
      <c r="S60" s="15">
        <f>IFERROR(VLOOKUP(Table2[[#This Row],[Resilience]],$W$14:$X$17,2,FALSE)*($Z$10),0)</f>
        <v>0</v>
      </c>
      <c r="T60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60" s="16" t="str" cm="1">
        <f t="array" ref="U60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61" spans="2:21" ht="24" customHeight="1">
      <c r="B61" s="14"/>
      <c r="C61" s="14"/>
      <c r="D61" s="14"/>
      <c r="E61" s="15">
        <f>IFERROR(VLOOKUP(Table2[[#This Row],[Position/Authority]],$W$14:$X$17,2,FALSE)*($Z$3),0)</f>
        <v>0</v>
      </c>
      <c r="F61" s="14"/>
      <c r="G61" s="15">
        <f>IFERROR(VLOOKUP(Table2[[#This Row],[Trust of Team]],$W$14:$X$17,2,FALSE)*($Z$4),0)</f>
        <v>0</v>
      </c>
      <c r="H61" s="14"/>
      <c r="I61" s="15">
        <f>IFERROR(VLOOKUP(Table2[[#This Row],[Time Commitment]],$W$14:$X$17,2,FALSE)*($Z$5),0)</f>
        <v>0</v>
      </c>
      <c r="J61" s="14"/>
      <c r="K61" s="15">
        <f>IFERROR(VLOOKUP(Table2[[#This Row],[Influence/Network]],$W$14:$X$17,2,FALSE)*($Z$6),0)</f>
        <v>0</v>
      </c>
      <c r="L61" s="14"/>
      <c r="M61" s="15">
        <f>IFERROR(VLOOKUP(Table2[[#This Row],[Communication Skill]],$W$14:$X$17,2,FALSE)*($Z$7),0)</f>
        <v>0</v>
      </c>
      <c r="N61" s="14"/>
      <c r="O61" s="15">
        <f>IFERROR(VLOOKUP(Table2[[#This Row],[Change Experience]],$W$14:$X$17,2,FALSE)*($Z$8),0)</f>
        <v>0</v>
      </c>
      <c r="P61" s="14"/>
      <c r="Q61" s="15">
        <f>IFERROR(VLOOKUP(Table2[[#This Row],[Strategy Knowledge]],$W$14:$X$17,2,FALSE)*($Z$9),0)</f>
        <v>0</v>
      </c>
      <c r="R61" s="14"/>
      <c r="S61" s="15">
        <f>IFERROR(VLOOKUP(Table2[[#This Row],[Resilience]],$W$14:$X$17,2,FALSE)*($Z$10),0)</f>
        <v>0</v>
      </c>
      <c r="T61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61" s="16" t="str" cm="1">
        <f t="array" ref="U61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62" spans="2:21" ht="24" customHeight="1">
      <c r="B62" s="14"/>
      <c r="C62" s="14"/>
      <c r="D62" s="14"/>
      <c r="E62" s="15">
        <f>IFERROR(VLOOKUP(Table2[[#This Row],[Position/Authority]],$W$14:$X$17,2,FALSE)*($Z$3),0)</f>
        <v>0</v>
      </c>
      <c r="F62" s="14"/>
      <c r="G62" s="15">
        <f>IFERROR(VLOOKUP(Table2[[#This Row],[Trust of Team]],$W$14:$X$17,2,FALSE)*($Z$4),0)</f>
        <v>0</v>
      </c>
      <c r="H62" s="14"/>
      <c r="I62" s="15">
        <f>IFERROR(VLOOKUP(Table2[[#This Row],[Time Commitment]],$W$14:$X$17,2,FALSE)*($Z$5),0)</f>
        <v>0</v>
      </c>
      <c r="J62" s="14"/>
      <c r="K62" s="15">
        <f>IFERROR(VLOOKUP(Table2[[#This Row],[Influence/Network]],$W$14:$X$17,2,FALSE)*($Z$6),0)</f>
        <v>0</v>
      </c>
      <c r="L62" s="14"/>
      <c r="M62" s="15">
        <f>IFERROR(VLOOKUP(Table2[[#This Row],[Communication Skill]],$W$14:$X$17,2,FALSE)*($Z$7),0)</f>
        <v>0</v>
      </c>
      <c r="N62" s="14"/>
      <c r="O62" s="15">
        <f>IFERROR(VLOOKUP(Table2[[#This Row],[Change Experience]],$W$14:$X$17,2,FALSE)*($Z$8),0)</f>
        <v>0</v>
      </c>
      <c r="P62" s="14"/>
      <c r="Q62" s="15">
        <f>IFERROR(VLOOKUP(Table2[[#This Row],[Strategy Knowledge]],$W$14:$X$17,2,FALSE)*($Z$9),0)</f>
        <v>0</v>
      </c>
      <c r="R62" s="14"/>
      <c r="S62" s="15">
        <f>IFERROR(VLOOKUP(Table2[[#This Row],[Resilience]],$W$14:$X$17,2,FALSE)*($Z$10),0)</f>
        <v>0</v>
      </c>
      <c r="T62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62" s="16" t="str" cm="1">
        <f t="array" ref="U62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63" spans="2:21" ht="24" customHeight="1">
      <c r="B63" s="14"/>
      <c r="C63" s="14"/>
      <c r="D63" s="14"/>
      <c r="E63" s="15">
        <f>IFERROR(VLOOKUP(Table2[[#This Row],[Position/Authority]],$W$14:$X$17,2,FALSE)*($Z$3),0)</f>
        <v>0</v>
      </c>
      <c r="F63" s="14"/>
      <c r="G63" s="15">
        <f>IFERROR(VLOOKUP(Table2[[#This Row],[Trust of Team]],$W$14:$X$17,2,FALSE)*($Z$4),0)</f>
        <v>0</v>
      </c>
      <c r="H63" s="14"/>
      <c r="I63" s="15">
        <f>IFERROR(VLOOKUP(Table2[[#This Row],[Time Commitment]],$W$14:$X$17,2,FALSE)*($Z$5),0)</f>
        <v>0</v>
      </c>
      <c r="J63" s="14"/>
      <c r="K63" s="15">
        <f>IFERROR(VLOOKUP(Table2[[#This Row],[Influence/Network]],$W$14:$X$17,2,FALSE)*($Z$6),0)</f>
        <v>0</v>
      </c>
      <c r="L63" s="14"/>
      <c r="M63" s="15">
        <f>IFERROR(VLOOKUP(Table2[[#This Row],[Communication Skill]],$W$14:$X$17,2,FALSE)*($Z$7),0)</f>
        <v>0</v>
      </c>
      <c r="N63" s="14"/>
      <c r="O63" s="15">
        <f>IFERROR(VLOOKUP(Table2[[#This Row],[Change Experience]],$W$14:$X$17,2,FALSE)*($Z$8),0)</f>
        <v>0</v>
      </c>
      <c r="P63" s="14"/>
      <c r="Q63" s="15">
        <f>IFERROR(VLOOKUP(Table2[[#This Row],[Strategy Knowledge]],$W$14:$X$17,2,FALSE)*($Z$9),0)</f>
        <v>0</v>
      </c>
      <c r="R63" s="14"/>
      <c r="S63" s="15">
        <f>IFERROR(VLOOKUP(Table2[[#This Row],[Resilience]],$W$14:$X$17,2,FALSE)*($Z$10),0)</f>
        <v>0</v>
      </c>
      <c r="T63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63" s="16" t="str" cm="1">
        <f t="array" ref="U63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64" spans="2:21" ht="24" customHeight="1">
      <c r="B64" s="14"/>
      <c r="C64" s="14"/>
      <c r="D64" s="14"/>
      <c r="E64" s="15">
        <f>IFERROR(VLOOKUP(Table2[[#This Row],[Position/Authority]],$W$14:$X$17,2,FALSE)*($Z$3),0)</f>
        <v>0</v>
      </c>
      <c r="F64" s="14"/>
      <c r="G64" s="15">
        <f>IFERROR(VLOOKUP(Table2[[#This Row],[Trust of Team]],$W$14:$X$17,2,FALSE)*($Z$4),0)</f>
        <v>0</v>
      </c>
      <c r="H64" s="14"/>
      <c r="I64" s="15">
        <f>IFERROR(VLOOKUP(Table2[[#This Row],[Time Commitment]],$W$14:$X$17,2,FALSE)*($Z$5),0)</f>
        <v>0</v>
      </c>
      <c r="J64" s="14"/>
      <c r="K64" s="15">
        <f>IFERROR(VLOOKUP(Table2[[#This Row],[Influence/Network]],$W$14:$X$17,2,FALSE)*($Z$6),0)</f>
        <v>0</v>
      </c>
      <c r="L64" s="14"/>
      <c r="M64" s="15">
        <f>IFERROR(VLOOKUP(Table2[[#This Row],[Communication Skill]],$W$14:$X$17,2,FALSE)*($Z$7),0)</f>
        <v>0</v>
      </c>
      <c r="N64" s="14"/>
      <c r="O64" s="15">
        <f>IFERROR(VLOOKUP(Table2[[#This Row],[Change Experience]],$W$14:$X$17,2,FALSE)*($Z$8),0)</f>
        <v>0</v>
      </c>
      <c r="P64" s="14"/>
      <c r="Q64" s="15">
        <f>IFERROR(VLOOKUP(Table2[[#This Row],[Strategy Knowledge]],$W$14:$X$17,2,FALSE)*($Z$9),0)</f>
        <v>0</v>
      </c>
      <c r="R64" s="14"/>
      <c r="S64" s="15">
        <f>IFERROR(VLOOKUP(Table2[[#This Row],[Resilience]],$W$14:$X$17,2,FALSE)*($Z$10),0)</f>
        <v>0</v>
      </c>
      <c r="T64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64" s="16" t="str" cm="1">
        <f t="array" ref="U64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65" spans="2:21" ht="24" customHeight="1">
      <c r="B65" s="14"/>
      <c r="C65" s="14"/>
      <c r="D65" s="14"/>
      <c r="E65" s="15">
        <f>IFERROR(VLOOKUP(Table2[[#This Row],[Position/Authority]],$W$14:$X$17,2,FALSE)*($Z$3),0)</f>
        <v>0</v>
      </c>
      <c r="F65" s="14"/>
      <c r="G65" s="15">
        <f>IFERROR(VLOOKUP(Table2[[#This Row],[Trust of Team]],$W$14:$X$17,2,FALSE)*($Z$4),0)</f>
        <v>0</v>
      </c>
      <c r="H65" s="14"/>
      <c r="I65" s="15">
        <f>IFERROR(VLOOKUP(Table2[[#This Row],[Time Commitment]],$W$14:$X$17,2,FALSE)*($Z$5),0)</f>
        <v>0</v>
      </c>
      <c r="J65" s="14"/>
      <c r="K65" s="15">
        <f>IFERROR(VLOOKUP(Table2[[#This Row],[Influence/Network]],$W$14:$X$17,2,FALSE)*($Z$6),0)</f>
        <v>0</v>
      </c>
      <c r="L65" s="14"/>
      <c r="M65" s="15">
        <f>IFERROR(VLOOKUP(Table2[[#This Row],[Communication Skill]],$W$14:$X$17,2,FALSE)*($Z$7),0)</f>
        <v>0</v>
      </c>
      <c r="N65" s="14"/>
      <c r="O65" s="15">
        <f>IFERROR(VLOOKUP(Table2[[#This Row],[Change Experience]],$W$14:$X$17,2,FALSE)*($Z$8),0)</f>
        <v>0</v>
      </c>
      <c r="P65" s="14"/>
      <c r="Q65" s="15">
        <f>IFERROR(VLOOKUP(Table2[[#This Row],[Strategy Knowledge]],$W$14:$X$17,2,FALSE)*($Z$9),0)</f>
        <v>0</v>
      </c>
      <c r="R65" s="14"/>
      <c r="S65" s="15">
        <f>IFERROR(VLOOKUP(Table2[[#This Row],[Resilience]],$W$14:$X$17,2,FALSE)*($Z$10),0)</f>
        <v>0</v>
      </c>
      <c r="T65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65" s="16" t="str" cm="1">
        <f t="array" ref="U65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66" spans="2:21" ht="24" customHeight="1">
      <c r="B66" s="14"/>
      <c r="C66" s="14"/>
      <c r="D66" s="14"/>
      <c r="E66" s="15">
        <f>IFERROR(VLOOKUP(Table2[[#This Row],[Position/Authority]],$W$14:$X$17,2,FALSE)*($Z$3),0)</f>
        <v>0</v>
      </c>
      <c r="F66" s="14"/>
      <c r="G66" s="15">
        <f>IFERROR(VLOOKUP(Table2[[#This Row],[Trust of Team]],$W$14:$X$17,2,FALSE)*($Z$4),0)</f>
        <v>0</v>
      </c>
      <c r="H66" s="14"/>
      <c r="I66" s="15">
        <f>IFERROR(VLOOKUP(Table2[[#This Row],[Time Commitment]],$W$14:$X$17,2,FALSE)*($Z$5),0)</f>
        <v>0</v>
      </c>
      <c r="J66" s="14"/>
      <c r="K66" s="15">
        <f>IFERROR(VLOOKUP(Table2[[#This Row],[Influence/Network]],$W$14:$X$17,2,FALSE)*($Z$6),0)</f>
        <v>0</v>
      </c>
      <c r="L66" s="14"/>
      <c r="M66" s="15">
        <f>IFERROR(VLOOKUP(Table2[[#This Row],[Communication Skill]],$W$14:$X$17,2,FALSE)*($Z$7),0)</f>
        <v>0</v>
      </c>
      <c r="N66" s="14"/>
      <c r="O66" s="15">
        <f>IFERROR(VLOOKUP(Table2[[#This Row],[Change Experience]],$W$14:$X$17,2,FALSE)*($Z$8),0)</f>
        <v>0</v>
      </c>
      <c r="P66" s="14"/>
      <c r="Q66" s="15">
        <f>IFERROR(VLOOKUP(Table2[[#This Row],[Strategy Knowledge]],$W$14:$X$17,2,FALSE)*($Z$9),0)</f>
        <v>0</v>
      </c>
      <c r="R66" s="14"/>
      <c r="S66" s="15">
        <f>IFERROR(VLOOKUP(Table2[[#This Row],[Resilience]],$W$14:$X$17,2,FALSE)*($Z$10),0)</f>
        <v>0</v>
      </c>
      <c r="T66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66" s="16" t="str" cm="1">
        <f t="array" ref="U66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67" spans="2:21" ht="24" customHeight="1">
      <c r="B67" s="14"/>
      <c r="C67" s="14"/>
      <c r="D67" s="14"/>
      <c r="E67" s="15">
        <f>IFERROR(VLOOKUP(Table2[[#This Row],[Position/Authority]],$W$14:$X$17,2,FALSE)*($Z$3),0)</f>
        <v>0</v>
      </c>
      <c r="F67" s="14"/>
      <c r="G67" s="15">
        <f>IFERROR(VLOOKUP(Table2[[#This Row],[Trust of Team]],$W$14:$X$17,2,FALSE)*($Z$4),0)</f>
        <v>0</v>
      </c>
      <c r="H67" s="14"/>
      <c r="I67" s="15">
        <f>IFERROR(VLOOKUP(Table2[[#This Row],[Time Commitment]],$W$14:$X$17,2,FALSE)*($Z$5),0)</f>
        <v>0</v>
      </c>
      <c r="J67" s="14"/>
      <c r="K67" s="15">
        <f>IFERROR(VLOOKUP(Table2[[#This Row],[Influence/Network]],$W$14:$X$17,2,FALSE)*($Z$6),0)</f>
        <v>0</v>
      </c>
      <c r="L67" s="14"/>
      <c r="M67" s="15">
        <f>IFERROR(VLOOKUP(Table2[[#This Row],[Communication Skill]],$W$14:$X$17,2,FALSE)*($Z$7),0)</f>
        <v>0</v>
      </c>
      <c r="N67" s="14"/>
      <c r="O67" s="15">
        <f>IFERROR(VLOOKUP(Table2[[#This Row],[Change Experience]],$W$14:$X$17,2,FALSE)*($Z$8),0)</f>
        <v>0</v>
      </c>
      <c r="P67" s="14"/>
      <c r="Q67" s="15">
        <f>IFERROR(VLOOKUP(Table2[[#This Row],[Strategy Knowledge]],$W$14:$X$17,2,FALSE)*($Z$9),0)</f>
        <v>0</v>
      </c>
      <c r="R67" s="14"/>
      <c r="S67" s="15">
        <f>IFERROR(VLOOKUP(Table2[[#This Row],[Resilience]],$W$14:$X$17,2,FALSE)*($Z$10),0)</f>
        <v>0</v>
      </c>
      <c r="T67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67" s="16" t="str" cm="1">
        <f t="array" ref="U67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68" spans="2:21" ht="24" customHeight="1">
      <c r="B68" s="14"/>
      <c r="C68" s="14"/>
      <c r="D68" s="14"/>
      <c r="E68" s="15">
        <f>IFERROR(VLOOKUP(Table2[[#This Row],[Position/Authority]],$W$14:$X$17,2,FALSE)*($Z$3),0)</f>
        <v>0</v>
      </c>
      <c r="F68" s="14"/>
      <c r="G68" s="15">
        <f>IFERROR(VLOOKUP(Table2[[#This Row],[Trust of Team]],$W$14:$X$17,2,FALSE)*($Z$4),0)</f>
        <v>0</v>
      </c>
      <c r="H68" s="14"/>
      <c r="I68" s="15">
        <f>IFERROR(VLOOKUP(Table2[[#This Row],[Time Commitment]],$W$14:$X$17,2,FALSE)*($Z$5),0)</f>
        <v>0</v>
      </c>
      <c r="J68" s="14"/>
      <c r="K68" s="15">
        <f>IFERROR(VLOOKUP(Table2[[#This Row],[Influence/Network]],$W$14:$X$17,2,FALSE)*($Z$6),0)</f>
        <v>0</v>
      </c>
      <c r="L68" s="14"/>
      <c r="M68" s="15">
        <f>IFERROR(VLOOKUP(Table2[[#This Row],[Communication Skill]],$W$14:$X$17,2,FALSE)*($Z$7),0)</f>
        <v>0</v>
      </c>
      <c r="N68" s="14"/>
      <c r="O68" s="15">
        <f>IFERROR(VLOOKUP(Table2[[#This Row],[Change Experience]],$W$14:$X$17,2,FALSE)*($Z$8),0)</f>
        <v>0</v>
      </c>
      <c r="P68" s="14"/>
      <c r="Q68" s="15">
        <f>IFERROR(VLOOKUP(Table2[[#This Row],[Strategy Knowledge]],$W$14:$X$17,2,FALSE)*($Z$9),0)</f>
        <v>0</v>
      </c>
      <c r="R68" s="14"/>
      <c r="S68" s="15">
        <f>IFERROR(VLOOKUP(Table2[[#This Row],[Resilience]],$W$14:$X$17,2,FALSE)*($Z$10),0)</f>
        <v>0</v>
      </c>
      <c r="T68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68" s="16" t="str" cm="1">
        <f t="array" ref="U68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69" spans="2:21" ht="24" customHeight="1">
      <c r="B69" s="14"/>
      <c r="C69" s="14"/>
      <c r="D69" s="14"/>
      <c r="E69" s="15">
        <f>IFERROR(VLOOKUP(Table2[[#This Row],[Position/Authority]],$W$14:$X$17,2,FALSE)*($Z$3),0)</f>
        <v>0</v>
      </c>
      <c r="F69" s="14"/>
      <c r="G69" s="15">
        <f>IFERROR(VLOOKUP(Table2[[#This Row],[Trust of Team]],$W$14:$X$17,2,FALSE)*($Z$4),0)</f>
        <v>0</v>
      </c>
      <c r="H69" s="14"/>
      <c r="I69" s="15">
        <f>IFERROR(VLOOKUP(Table2[[#This Row],[Time Commitment]],$W$14:$X$17,2,FALSE)*($Z$5),0)</f>
        <v>0</v>
      </c>
      <c r="J69" s="14"/>
      <c r="K69" s="15">
        <f>IFERROR(VLOOKUP(Table2[[#This Row],[Influence/Network]],$W$14:$X$17,2,FALSE)*($Z$6),0)</f>
        <v>0</v>
      </c>
      <c r="L69" s="14"/>
      <c r="M69" s="15">
        <f>IFERROR(VLOOKUP(Table2[[#This Row],[Communication Skill]],$W$14:$X$17,2,FALSE)*($Z$7),0)</f>
        <v>0</v>
      </c>
      <c r="N69" s="14"/>
      <c r="O69" s="15">
        <f>IFERROR(VLOOKUP(Table2[[#This Row],[Change Experience]],$W$14:$X$17,2,FALSE)*($Z$8),0)</f>
        <v>0</v>
      </c>
      <c r="P69" s="14"/>
      <c r="Q69" s="15">
        <f>IFERROR(VLOOKUP(Table2[[#This Row],[Strategy Knowledge]],$W$14:$X$17,2,FALSE)*($Z$9),0)</f>
        <v>0</v>
      </c>
      <c r="R69" s="14"/>
      <c r="S69" s="15">
        <f>IFERROR(VLOOKUP(Table2[[#This Row],[Resilience]],$W$14:$X$17,2,FALSE)*($Z$10),0)</f>
        <v>0</v>
      </c>
      <c r="T69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69" s="16" t="str" cm="1">
        <f t="array" ref="U69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70" spans="2:21" ht="24" customHeight="1">
      <c r="B70" s="14"/>
      <c r="C70" s="14"/>
      <c r="D70" s="14"/>
      <c r="E70" s="15">
        <f>IFERROR(VLOOKUP(Table2[[#This Row],[Position/Authority]],$W$14:$X$17,2,FALSE)*($Z$3),0)</f>
        <v>0</v>
      </c>
      <c r="F70" s="14"/>
      <c r="G70" s="15">
        <f>IFERROR(VLOOKUP(Table2[[#This Row],[Trust of Team]],$W$14:$X$17,2,FALSE)*($Z$4),0)</f>
        <v>0</v>
      </c>
      <c r="H70" s="14"/>
      <c r="I70" s="15">
        <f>IFERROR(VLOOKUP(Table2[[#This Row],[Time Commitment]],$W$14:$X$17,2,FALSE)*($Z$5),0)</f>
        <v>0</v>
      </c>
      <c r="J70" s="14"/>
      <c r="K70" s="15">
        <f>IFERROR(VLOOKUP(Table2[[#This Row],[Influence/Network]],$W$14:$X$17,2,FALSE)*($Z$6),0)</f>
        <v>0</v>
      </c>
      <c r="L70" s="14"/>
      <c r="M70" s="15">
        <f>IFERROR(VLOOKUP(Table2[[#This Row],[Communication Skill]],$W$14:$X$17,2,FALSE)*($Z$7),0)</f>
        <v>0</v>
      </c>
      <c r="N70" s="14"/>
      <c r="O70" s="15">
        <f>IFERROR(VLOOKUP(Table2[[#This Row],[Change Experience]],$W$14:$X$17,2,FALSE)*($Z$8),0)</f>
        <v>0</v>
      </c>
      <c r="P70" s="14"/>
      <c r="Q70" s="15">
        <f>IFERROR(VLOOKUP(Table2[[#This Row],[Strategy Knowledge]],$W$14:$X$17,2,FALSE)*($Z$9),0)</f>
        <v>0</v>
      </c>
      <c r="R70" s="14"/>
      <c r="S70" s="15">
        <f>IFERROR(VLOOKUP(Table2[[#This Row],[Resilience]],$W$14:$X$17,2,FALSE)*($Z$10),0)</f>
        <v>0</v>
      </c>
      <c r="T70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70" s="16" t="str" cm="1">
        <f t="array" ref="U70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71" spans="2:21" ht="24" customHeight="1">
      <c r="B71" s="14"/>
      <c r="C71" s="14"/>
      <c r="D71" s="14"/>
      <c r="E71" s="15">
        <f>IFERROR(VLOOKUP(Table2[[#This Row],[Position/Authority]],$W$14:$X$17,2,FALSE)*($Z$3),0)</f>
        <v>0</v>
      </c>
      <c r="F71" s="14"/>
      <c r="G71" s="15">
        <f>IFERROR(VLOOKUP(Table2[[#This Row],[Trust of Team]],$W$14:$X$17,2,FALSE)*($Z$4),0)</f>
        <v>0</v>
      </c>
      <c r="H71" s="14"/>
      <c r="I71" s="15">
        <f>IFERROR(VLOOKUP(Table2[[#This Row],[Time Commitment]],$W$14:$X$17,2,FALSE)*($Z$5),0)</f>
        <v>0</v>
      </c>
      <c r="J71" s="14"/>
      <c r="K71" s="15">
        <f>IFERROR(VLOOKUP(Table2[[#This Row],[Influence/Network]],$W$14:$X$17,2,FALSE)*($Z$6),0)</f>
        <v>0</v>
      </c>
      <c r="L71" s="14"/>
      <c r="M71" s="15">
        <f>IFERROR(VLOOKUP(Table2[[#This Row],[Communication Skill]],$W$14:$X$17,2,FALSE)*($Z$7),0)</f>
        <v>0</v>
      </c>
      <c r="N71" s="14"/>
      <c r="O71" s="15">
        <f>IFERROR(VLOOKUP(Table2[[#This Row],[Change Experience]],$W$14:$X$17,2,FALSE)*($Z$8),0)</f>
        <v>0</v>
      </c>
      <c r="P71" s="14"/>
      <c r="Q71" s="15">
        <f>IFERROR(VLOOKUP(Table2[[#This Row],[Strategy Knowledge]],$W$14:$X$17,2,FALSE)*($Z$9),0)</f>
        <v>0</v>
      </c>
      <c r="R71" s="14"/>
      <c r="S71" s="15">
        <f>IFERROR(VLOOKUP(Table2[[#This Row],[Resilience]],$W$14:$X$17,2,FALSE)*($Z$10),0)</f>
        <v>0</v>
      </c>
      <c r="T71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71" s="16" t="str" cm="1">
        <f t="array" ref="U71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72" spans="2:21" ht="24" customHeight="1">
      <c r="B72" s="14"/>
      <c r="C72" s="14"/>
      <c r="D72" s="14"/>
      <c r="E72" s="15">
        <f>IFERROR(VLOOKUP(Table2[[#This Row],[Position/Authority]],$W$14:$X$17,2,FALSE)*($Z$3),0)</f>
        <v>0</v>
      </c>
      <c r="F72" s="14"/>
      <c r="G72" s="15">
        <f>IFERROR(VLOOKUP(Table2[[#This Row],[Trust of Team]],$W$14:$X$17,2,FALSE)*($Z$4),0)</f>
        <v>0</v>
      </c>
      <c r="H72" s="14"/>
      <c r="I72" s="15">
        <f>IFERROR(VLOOKUP(Table2[[#This Row],[Time Commitment]],$W$14:$X$17,2,FALSE)*($Z$5),0)</f>
        <v>0</v>
      </c>
      <c r="J72" s="14"/>
      <c r="K72" s="15">
        <f>IFERROR(VLOOKUP(Table2[[#This Row],[Influence/Network]],$W$14:$X$17,2,FALSE)*($Z$6),0)</f>
        <v>0</v>
      </c>
      <c r="L72" s="14"/>
      <c r="M72" s="15">
        <f>IFERROR(VLOOKUP(Table2[[#This Row],[Communication Skill]],$W$14:$X$17,2,FALSE)*($Z$7),0)</f>
        <v>0</v>
      </c>
      <c r="N72" s="14"/>
      <c r="O72" s="15">
        <f>IFERROR(VLOOKUP(Table2[[#This Row],[Change Experience]],$W$14:$X$17,2,FALSE)*($Z$8),0)</f>
        <v>0</v>
      </c>
      <c r="P72" s="14"/>
      <c r="Q72" s="15">
        <f>IFERROR(VLOOKUP(Table2[[#This Row],[Strategy Knowledge]],$W$14:$X$17,2,FALSE)*($Z$9),0)</f>
        <v>0</v>
      </c>
      <c r="R72" s="14"/>
      <c r="S72" s="15">
        <f>IFERROR(VLOOKUP(Table2[[#This Row],[Resilience]],$W$14:$X$17,2,FALSE)*($Z$10),0)</f>
        <v>0</v>
      </c>
      <c r="T72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72" s="16" t="str" cm="1">
        <f t="array" ref="U72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73" spans="2:21" ht="24" customHeight="1">
      <c r="B73" s="14"/>
      <c r="C73" s="14"/>
      <c r="D73" s="14"/>
      <c r="E73" s="15">
        <f>IFERROR(VLOOKUP(Table2[[#This Row],[Position/Authority]],$W$14:$X$17,2,FALSE)*($Z$3),0)</f>
        <v>0</v>
      </c>
      <c r="F73" s="14"/>
      <c r="G73" s="15">
        <f>IFERROR(VLOOKUP(Table2[[#This Row],[Trust of Team]],$W$14:$X$17,2,FALSE)*($Z$4),0)</f>
        <v>0</v>
      </c>
      <c r="H73" s="14"/>
      <c r="I73" s="15">
        <f>IFERROR(VLOOKUP(Table2[[#This Row],[Time Commitment]],$W$14:$X$17,2,FALSE)*($Z$5),0)</f>
        <v>0</v>
      </c>
      <c r="J73" s="14"/>
      <c r="K73" s="15">
        <f>IFERROR(VLOOKUP(Table2[[#This Row],[Influence/Network]],$W$14:$X$17,2,FALSE)*($Z$6),0)</f>
        <v>0</v>
      </c>
      <c r="L73" s="14"/>
      <c r="M73" s="15">
        <f>IFERROR(VLOOKUP(Table2[[#This Row],[Communication Skill]],$W$14:$X$17,2,FALSE)*($Z$7),0)</f>
        <v>0</v>
      </c>
      <c r="N73" s="14"/>
      <c r="O73" s="15">
        <f>IFERROR(VLOOKUP(Table2[[#This Row],[Change Experience]],$W$14:$X$17,2,FALSE)*($Z$8),0)</f>
        <v>0</v>
      </c>
      <c r="P73" s="14"/>
      <c r="Q73" s="15">
        <f>IFERROR(VLOOKUP(Table2[[#This Row],[Strategy Knowledge]],$W$14:$X$17,2,FALSE)*($Z$9),0)</f>
        <v>0</v>
      </c>
      <c r="R73" s="14"/>
      <c r="S73" s="15">
        <f>IFERROR(VLOOKUP(Table2[[#This Row],[Resilience]],$W$14:$X$17,2,FALSE)*($Z$10),0)</f>
        <v>0</v>
      </c>
      <c r="T73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73" s="16" t="str" cm="1">
        <f t="array" ref="U73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74" spans="2:21" ht="24" customHeight="1">
      <c r="B74" s="14"/>
      <c r="C74" s="14"/>
      <c r="D74" s="14"/>
      <c r="E74" s="15">
        <f>IFERROR(VLOOKUP(Table2[[#This Row],[Position/Authority]],$W$14:$X$17,2,FALSE)*($Z$3),0)</f>
        <v>0</v>
      </c>
      <c r="F74" s="14"/>
      <c r="G74" s="15">
        <f>IFERROR(VLOOKUP(Table2[[#This Row],[Trust of Team]],$W$14:$X$17,2,FALSE)*($Z$4),0)</f>
        <v>0</v>
      </c>
      <c r="H74" s="14"/>
      <c r="I74" s="15">
        <f>IFERROR(VLOOKUP(Table2[[#This Row],[Time Commitment]],$W$14:$X$17,2,FALSE)*($Z$5),0)</f>
        <v>0</v>
      </c>
      <c r="J74" s="14"/>
      <c r="K74" s="15">
        <f>IFERROR(VLOOKUP(Table2[[#This Row],[Influence/Network]],$W$14:$X$17,2,FALSE)*($Z$6),0)</f>
        <v>0</v>
      </c>
      <c r="L74" s="14"/>
      <c r="M74" s="15">
        <f>IFERROR(VLOOKUP(Table2[[#This Row],[Communication Skill]],$W$14:$X$17,2,FALSE)*($Z$7),0)</f>
        <v>0</v>
      </c>
      <c r="N74" s="14"/>
      <c r="O74" s="15">
        <f>IFERROR(VLOOKUP(Table2[[#This Row],[Change Experience]],$W$14:$X$17,2,FALSE)*($Z$8),0)</f>
        <v>0</v>
      </c>
      <c r="P74" s="14"/>
      <c r="Q74" s="15">
        <f>IFERROR(VLOOKUP(Table2[[#This Row],[Strategy Knowledge]],$W$14:$X$17,2,FALSE)*($Z$9),0)</f>
        <v>0</v>
      </c>
      <c r="R74" s="14"/>
      <c r="S74" s="15">
        <f>IFERROR(VLOOKUP(Table2[[#This Row],[Resilience]],$W$14:$X$17,2,FALSE)*($Z$10),0)</f>
        <v>0</v>
      </c>
      <c r="T74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74" s="16" t="str" cm="1">
        <f t="array" ref="U74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75" spans="2:21" ht="24" customHeight="1">
      <c r="B75" s="14"/>
      <c r="C75" s="14"/>
      <c r="D75" s="14"/>
      <c r="E75" s="15">
        <f>IFERROR(VLOOKUP(Table2[[#This Row],[Position/Authority]],$W$14:$X$17,2,FALSE)*($Z$3),0)</f>
        <v>0</v>
      </c>
      <c r="F75" s="14"/>
      <c r="G75" s="15">
        <f>IFERROR(VLOOKUP(Table2[[#This Row],[Trust of Team]],$W$14:$X$17,2,FALSE)*($Z$4),0)</f>
        <v>0</v>
      </c>
      <c r="H75" s="14"/>
      <c r="I75" s="15">
        <f>IFERROR(VLOOKUP(Table2[[#This Row],[Time Commitment]],$W$14:$X$17,2,FALSE)*($Z$5),0)</f>
        <v>0</v>
      </c>
      <c r="J75" s="14"/>
      <c r="K75" s="15">
        <f>IFERROR(VLOOKUP(Table2[[#This Row],[Influence/Network]],$W$14:$X$17,2,FALSE)*($Z$6),0)</f>
        <v>0</v>
      </c>
      <c r="L75" s="14"/>
      <c r="M75" s="15">
        <f>IFERROR(VLOOKUP(Table2[[#This Row],[Communication Skill]],$W$14:$X$17,2,FALSE)*($Z$7),0)</f>
        <v>0</v>
      </c>
      <c r="N75" s="14"/>
      <c r="O75" s="15">
        <f>IFERROR(VLOOKUP(Table2[[#This Row],[Change Experience]],$W$14:$X$17,2,FALSE)*($Z$8),0)</f>
        <v>0</v>
      </c>
      <c r="P75" s="14"/>
      <c r="Q75" s="15">
        <f>IFERROR(VLOOKUP(Table2[[#This Row],[Strategy Knowledge]],$W$14:$X$17,2,FALSE)*($Z$9),0)</f>
        <v>0</v>
      </c>
      <c r="R75" s="14"/>
      <c r="S75" s="15">
        <f>IFERROR(VLOOKUP(Table2[[#This Row],[Resilience]],$W$14:$X$17,2,FALSE)*($Z$10),0)</f>
        <v>0</v>
      </c>
      <c r="T75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75" s="16" t="str" cm="1">
        <f t="array" ref="U75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76" spans="2:21" ht="24" customHeight="1">
      <c r="B76" s="14"/>
      <c r="C76" s="14"/>
      <c r="D76" s="14"/>
      <c r="E76" s="15">
        <f>IFERROR(VLOOKUP(Table2[[#This Row],[Position/Authority]],$W$14:$X$17,2,FALSE)*($Z$3),0)</f>
        <v>0</v>
      </c>
      <c r="F76" s="14"/>
      <c r="G76" s="15">
        <f>IFERROR(VLOOKUP(Table2[[#This Row],[Trust of Team]],$W$14:$X$17,2,FALSE)*($Z$4),0)</f>
        <v>0</v>
      </c>
      <c r="H76" s="14"/>
      <c r="I76" s="15">
        <f>IFERROR(VLOOKUP(Table2[[#This Row],[Time Commitment]],$W$14:$X$17,2,FALSE)*($Z$5),0)</f>
        <v>0</v>
      </c>
      <c r="J76" s="14"/>
      <c r="K76" s="15">
        <f>IFERROR(VLOOKUP(Table2[[#This Row],[Influence/Network]],$W$14:$X$17,2,FALSE)*($Z$6),0)</f>
        <v>0</v>
      </c>
      <c r="L76" s="14"/>
      <c r="M76" s="15">
        <f>IFERROR(VLOOKUP(Table2[[#This Row],[Communication Skill]],$W$14:$X$17,2,FALSE)*($Z$7),0)</f>
        <v>0</v>
      </c>
      <c r="N76" s="14"/>
      <c r="O76" s="15">
        <f>IFERROR(VLOOKUP(Table2[[#This Row],[Change Experience]],$W$14:$X$17,2,FALSE)*($Z$8),0)</f>
        <v>0</v>
      </c>
      <c r="P76" s="14"/>
      <c r="Q76" s="15">
        <f>IFERROR(VLOOKUP(Table2[[#This Row],[Strategy Knowledge]],$W$14:$X$17,2,FALSE)*($Z$9),0)</f>
        <v>0</v>
      </c>
      <c r="R76" s="14"/>
      <c r="S76" s="15">
        <f>IFERROR(VLOOKUP(Table2[[#This Row],[Resilience]],$W$14:$X$17,2,FALSE)*($Z$10),0)</f>
        <v>0</v>
      </c>
      <c r="T76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76" s="16" t="str" cm="1">
        <f t="array" ref="U76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77" spans="2:21" ht="24" customHeight="1">
      <c r="B77" s="14"/>
      <c r="C77" s="14"/>
      <c r="D77" s="14"/>
      <c r="E77" s="15">
        <f>IFERROR(VLOOKUP(Table2[[#This Row],[Position/Authority]],$W$14:$X$17,2,FALSE)*($Z$3),0)</f>
        <v>0</v>
      </c>
      <c r="F77" s="14"/>
      <c r="G77" s="15">
        <f>IFERROR(VLOOKUP(Table2[[#This Row],[Trust of Team]],$W$14:$X$17,2,FALSE)*($Z$4),0)</f>
        <v>0</v>
      </c>
      <c r="H77" s="14"/>
      <c r="I77" s="15">
        <f>IFERROR(VLOOKUP(Table2[[#This Row],[Time Commitment]],$W$14:$X$17,2,FALSE)*($Z$5),0)</f>
        <v>0</v>
      </c>
      <c r="J77" s="14"/>
      <c r="K77" s="15">
        <f>IFERROR(VLOOKUP(Table2[[#This Row],[Influence/Network]],$W$14:$X$17,2,FALSE)*($Z$6),0)</f>
        <v>0</v>
      </c>
      <c r="L77" s="14"/>
      <c r="M77" s="15">
        <f>IFERROR(VLOOKUP(Table2[[#This Row],[Communication Skill]],$W$14:$X$17,2,FALSE)*($Z$7),0)</f>
        <v>0</v>
      </c>
      <c r="N77" s="14"/>
      <c r="O77" s="15">
        <f>IFERROR(VLOOKUP(Table2[[#This Row],[Change Experience]],$W$14:$X$17,2,FALSE)*($Z$8),0)</f>
        <v>0</v>
      </c>
      <c r="P77" s="14"/>
      <c r="Q77" s="15">
        <f>IFERROR(VLOOKUP(Table2[[#This Row],[Strategy Knowledge]],$W$14:$X$17,2,FALSE)*($Z$9),0)</f>
        <v>0</v>
      </c>
      <c r="R77" s="14"/>
      <c r="S77" s="15">
        <f>IFERROR(VLOOKUP(Table2[[#This Row],[Resilience]],$W$14:$X$17,2,FALSE)*($Z$10),0)</f>
        <v>0</v>
      </c>
      <c r="T77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77" s="16" t="str" cm="1">
        <f t="array" ref="U77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78" spans="2:21" ht="24" customHeight="1">
      <c r="B78" s="14"/>
      <c r="C78" s="14"/>
      <c r="D78" s="14"/>
      <c r="E78" s="15">
        <f>IFERROR(VLOOKUP(Table2[[#This Row],[Position/Authority]],$W$14:$X$17,2,FALSE)*($Z$3),0)</f>
        <v>0</v>
      </c>
      <c r="F78" s="14"/>
      <c r="G78" s="15">
        <f>IFERROR(VLOOKUP(Table2[[#This Row],[Trust of Team]],$W$14:$X$17,2,FALSE)*($Z$4),0)</f>
        <v>0</v>
      </c>
      <c r="H78" s="14"/>
      <c r="I78" s="15">
        <f>IFERROR(VLOOKUP(Table2[[#This Row],[Time Commitment]],$W$14:$X$17,2,FALSE)*($Z$5),0)</f>
        <v>0</v>
      </c>
      <c r="J78" s="14"/>
      <c r="K78" s="15">
        <f>IFERROR(VLOOKUP(Table2[[#This Row],[Influence/Network]],$W$14:$X$17,2,FALSE)*($Z$6),0)</f>
        <v>0</v>
      </c>
      <c r="L78" s="14"/>
      <c r="M78" s="15">
        <f>IFERROR(VLOOKUP(Table2[[#This Row],[Communication Skill]],$W$14:$X$17,2,FALSE)*($Z$7),0)</f>
        <v>0</v>
      </c>
      <c r="N78" s="14"/>
      <c r="O78" s="15">
        <f>IFERROR(VLOOKUP(Table2[[#This Row],[Change Experience]],$W$14:$X$17,2,FALSE)*($Z$8),0)</f>
        <v>0</v>
      </c>
      <c r="P78" s="14"/>
      <c r="Q78" s="15">
        <f>IFERROR(VLOOKUP(Table2[[#This Row],[Strategy Knowledge]],$W$14:$X$17,2,FALSE)*($Z$9),0)</f>
        <v>0</v>
      </c>
      <c r="R78" s="14"/>
      <c r="S78" s="15">
        <f>IFERROR(VLOOKUP(Table2[[#This Row],[Resilience]],$W$14:$X$17,2,FALSE)*($Z$10),0)</f>
        <v>0</v>
      </c>
      <c r="T78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78" s="16" t="str" cm="1">
        <f t="array" ref="U78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79" spans="2:21" ht="24" customHeight="1">
      <c r="B79" s="14"/>
      <c r="C79" s="14"/>
      <c r="D79" s="14"/>
      <c r="E79" s="15">
        <f>IFERROR(VLOOKUP(Table2[[#This Row],[Position/Authority]],$W$14:$X$17,2,FALSE)*($Z$3),0)</f>
        <v>0</v>
      </c>
      <c r="F79" s="14"/>
      <c r="G79" s="15">
        <f>IFERROR(VLOOKUP(Table2[[#This Row],[Trust of Team]],$W$14:$X$17,2,FALSE)*($Z$4),0)</f>
        <v>0</v>
      </c>
      <c r="H79" s="14"/>
      <c r="I79" s="15">
        <f>IFERROR(VLOOKUP(Table2[[#This Row],[Time Commitment]],$W$14:$X$17,2,FALSE)*($Z$5),0)</f>
        <v>0</v>
      </c>
      <c r="J79" s="14"/>
      <c r="K79" s="15">
        <f>IFERROR(VLOOKUP(Table2[[#This Row],[Influence/Network]],$W$14:$X$17,2,FALSE)*($Z$6),0)</f>
        <v>0</v>
      </c>
      <c r="L79" s="14"/>
      <c r="M79" s="15">
        <f>IFERROR(VLOOKUP(Table2[[#This Row],[Communication Skill]],$W$14:$X$17,2,FALSE)*($Z$7),0)</f>
        <v>0</v>
      </c>
      <c r="N79" s="14"/>
      <c r="O79" s="15">
        <f>IFERROR(VLOOKUP(Table2[[#This Row],[Change Experience]],$W$14:$X$17,2,FALSE)*($Z$8),0)</f>
        <v>0</v>
      </c>
      <c r="P79" s="14"/>
      <c r="Q79" s="15">
        <f>IFERROR(VLOOKUP(Table2[[#This Row],[Strategy Knowledge]],$W$14:$X$17,2,FALSE)*($Z$9),0)</f>
        <v>0</v>
      </c>
      <c r="R79" s="14"/>
      <c r="S79" s="15">
        <f>IFERROR(VLOOKUP(Table2[[#This Row],[Resilience]],$W$14:$X$17,2,FALSE)*($Z$10),0)</f>
        <v>0</v>
      </c>
      <c r="T79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79" s="16" t="str" cm="1">
        <f t="array" ref="U79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80" spans="2:21" ht="24" customHeight="1">
      <c r="B80" s="14"/>
      <c r="C80" s="14"/>
      <c r="D80" s="14"/>
      <c r="E80" s="15">
        <f>IFERROR(VLOOKUP(Table2[[#This Row],[Position/Authority]],$W$14:$X$17,2,FALSE)*($Z$3),0)</f>
        <v>0</v>
      </c>
      <c r="F80" s="14"/>
      <c r="G80" s="15">
        <f>IFERROR(VLOOKUP(Table2[[#This Row],[Trust of Team]],$W$14:$X$17,2,FALSE)*($Z$4),0)</f>
        <v>0</v>
      </c>
      <c r="H80" s="14"/>
      <c r="I80" s="15">
        <f>IFERROR(VLOOKUP(Table2[[#This Row],[Time Commitment]],$W$14:$X$17,2,FALSE)*($Z$5),0)</f>
        <v>0</v>
      </c>
      <c r="J80" s="14"/>
      <c r="K80" s="15">
        <f>IFERROR(VLOOKUP(Table2[[#This Row],[Influence/Network]],$W$14:$X$17,2,FALSE)*($Z$6),0)</f>
        <v>0</v>
      </c>
      <c r="L80" s="14"/>
      <c r="M80" s="15">
        <f>IFERROR(VLOOKUP(Table2[[#This Row],[Communication Skill]],$W$14:$X$17,2,FALSE)*($Z$7),0)</f>
        <v>0</v>
      </c>
      <c r="N80" s="14"/>
      <c r="O80" s="15">
        <f>IFERROR(VLOOKUP(Table2[[#This Row],[Change Experience]],$W$14:$X$17,2,FALSE)*($Z$8),0)</f>
        <v>0</v>
      </c>
      <c r="P80" s="14"/>
      <c r="Q80" s="15">
        <f>IFERROR(VLOOKUP(Table2[[#This Row],[Strategy Knowledge]],$W$14:$X$17,2,FALSE)*($Z$9),0)</f>
        <v>0</v>
      </c>
      <c r="R80" s="14"/>
      <c r="S80" s="15">
        <f>IFERROR(VLOOKUP(Table2[[#This Row],[Resilience]],$W$14:$X$17,2,FALSE)*($Z$10),0)</f>
        <v>0</v>
      </c>
      <c r="T80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80" s="16" t="str" cm="1">
        <f t="array" ref="U80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81" spans="2:21" ht="24" customHeight="1">
      <c r="B81" s="14"/>
      <c r="C81" s="14"/>
      <c r="D81" s="14"/>
      <c r="E81" s="15">
        <f>IFERROR(VLOOKUP(Table2[[#This Row],[Position/Authority]],$W$14:$X$17,2,FALSE)*($Z$3),0)</f>
        <v>0</v>
      </c>
      <c r="F81" s="14"/>
      <c r="G81" s="15">
        <f>IFERROR(VLOOKUP(Table2[[#This Row],[Trust of Team]],$W$14:$X$17,2,FALSE)*($Z$4),0)</f>
        <v>0</v>
      </c>
      <c r="H81" s="14"/>
      <c r="I81" s="15">
        <f>IFERROR(VLOOKUP(Table2[[#This Row],[Time Commitment]],$W$14:$X$17,2,FALSE)*($Z$5),0)</f>
        <v>0</v>
      </c>
      <c r="J81" s="14"/>
      <c r="K81" s="15">
        <f>IFERROR(VLOOKUP(Table2[[#This Row],[Influence/Network]],$W$14:$X$17,2,FALSE)*($Z$6),0)</f>
        <v>0</v>
      </c>
      <c r="L81" s="14"/>
      <c r="M81" s="15">
        <f>IFERROR(VLOOKUP(Table2[[#This Row],[Communication Skill]],$W$14:$X$17,2,FALSE)*($Z$7),0)</f>
        <v>0</v>
      </c>
      <c r="N81" s="14"/>
      <c r="O81" s="15">
        <f>IFERROR(VLOOKUP(Table2[[#This Row],[Change Experience]],$W$14:$X$17,2,FALSE)*($Z$8),0)</f>
        <v>0</v>
      </c>
      <c r="P81" s="14"/>
      <c r="Q81" s="15">
        <f>IFERROR(VLOOKUP(Table2[[#This Row],[Strategy Knowledge]],$W$14:$X$17,2,FALSE)*($Z$9),0)</f>
        <v>0</v>
      </c>
      <c r="R81" s="14"/>
      <c r="S81" s="15">
        <f>IFERROR(VLOOKUP(Table2[[#This Row],[Resilience]],$W$14:$X$17,2,FALSE)*($Z$10),0)</f>
        <v>0</v>
      </c>
      <c r="T81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81" s="16" t="str" cm="1">
        <f t="array" ref="U81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82" spans="2:21" ht="24" customHeight="1">
      <c r="B82" s="14"/>
      <c r="C82" s="14"/>
      <c r="D82" s="14"/>
      <c r="E82" s="15">
        <f>IFERROR(VLOOKUP(Table2[[#This Row],[Position/Authority]],$W$14:$X$17,2,FALSE)*($Z$3),0)</f>
        <v>0</v>
      </c>
      <c r="F82" s="14"/>
      <c r="G82" s="15">
        <f>IFERROR(VLOOKUP(Table2[[#This Row],[Trust of Team]],$W$14:$X$17,2,FALSE)*($Z$4),0)</f>
        <v>0</v>
      </c>
      <c r="H82" s="14"/>
      <c r="I82" s="15">
        <f>IFERROR(VLOOKUP(Table2[[#This Row],[Time Commitment]],$W$14:$X$17,2,FALSE)*($Z$5),0)</f>
        <v>0</v>
      </c>
      <c r="J82" s="14"/>
      <c r="K82" s="15">
        <f>IFERROR(VLOOKUP(Table2[[#This Row],[Influence/Network]],$W$14:$X$17,2,FALSE)*($Z$6),0)</f>
        <v>0</v>
      </c>
      <c r="L82" s="14"/>
      <c r="M82" s="15">
        <f>IFERROR(VLOOKUP(Table2[[#This Row],[Communication Skill]],$W$14:$X$17,2,FALSE)*($Z$7),0)</f>
        <v>0</v>
      </c>
      <c r="N82" s="14"/>
      <c r="O82" s="15">
        <f>IFERROR(VLOOKUP(Table2[[#This Row],[Change Experience]],$W$14:$X$17,2,FALSE)*($Z$8),0)</f>
        <v>0</v>
      </c>
      <c r="P82" s="14"/>
      <c r="Q82" s="15">
        <f>IFERROR(VLOOKUP(Table2[[#This Row],[Strategy Knowledge]],$W$14:$X$17,2,FALSE)*($Z$9),0)</f>
        <v>0</v>
      </c>
      <c r="R82" s="14"/>
      <c r="S82" s="15">
        <f>IFERROR(VLOOKUP(Table2[[#This Row],[Resilience]],$W$14:$X$17,2,FALSE)*($Z$10),0)</f>
        <v>0</v>
      </c>
      <c r="T82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82" s="16" t="str" cm="1">
        <f t="array" ref="U82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83" spans="2:21" ht="24" customHeight="1">
      <c r="B83" s="14"/>
      <c r="C83" s="14"/>
      <c r="D83" s="14"/>
      <c r="E83" s="15">
        <f>IFERROR(VLOOKUP(Table2[[#This Row],[Position/Authority]],$W$14:$X$17,2,FALSE)*($Z$3),0)</f>
        <v>0</v>
      </c>
      <c r="F83" s="14"/>
      <c r="G83" s="15">
        <f>IFERROR(VLOOKUP(Table2[[#This Row],[Trust of Team]],$W$14:$X$17,2,FALSE)*($Z$4),0)</f>
        <v>0</v>
      </c>
      <c r="H83" s="14"/>
      <c r="I83" s="15">
        <f>IFERROR(VLOOKUP(Table2[[#This Row],[Time Commitment]],$W$14:$X$17,2,FALSE)*($Z$5),0)</f>
        <v>0</v>
      </c>
      <c r="J83" s="14"/>
      <c r="K83" s="15">
        <f>IFERROR(VLOOKUP(Table2[[#This Row],[Influence/Network]],$W$14:$X$17,2,FALSE)*($Z$6),0)</f>
        <v>0</v>
      </c>
      <c r="L83" s="14"/>
      <c r="M83" s="15">
        <f>IFERROR(VLOOKUP(Table2[[#This Row],[Communication Skill]],$W$14:$X$17,2,FALSE)*($Z$7),0)</f>
        <v>0</v>
      </c>
      <c r="N83" s="14"/>
      <c r="O83" s="15">
        <f>IFERROR(VLOOKUP(Table2[[#This Row],[Change Experience]],$W$14:$X$17,2,FALSE)*($Z$8),0)</f>
        <v>0</v>
      </c>
      <c r="P83" s="14"/>
      <c r="Q83" s="15">
        <f>IFERROR(VLOOKUP(Table2[[#This Row],[Strategy Knowledge]],$W$14:$X$17,2,FALSE)*($Z$9),0)</f>
        <v>0</v>
      </c>
      <c r="R83" s="14"/>
      <c r="S83" s="15">
        <f>IFERROR(VLOOKUP(Table2[[#This Row],[Resilience]],$W$14:$X$17,2,FALSE)*($Z$10),0)</f>
        <v>0</v>
      </c>
      <c r="T83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83" s="16" t="str" cm="1">
        <f t="array" ref="U83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84" spans="2:21" ht="24" customHeight="1">
      <c r="B84" s="14"/>
      <c r="C84" s="14"/>
      <c r="D84" s="14"/>
      <c r="E84" s="15">
        <f>IFERROR(VLOOKUP(Table2[[#This Row],[Position/Authority]],$W$14:$X$17,2,FALSE)*($Z$3),0)</f>
        <v>0</v>
      </c>
      <c r="F84" s="14"/>
      <c r="G84" s="15">
        <f>IFERROR(VLOOKUP(Table2[[#This Row],[Trust of Team]],$W$14:$X$17,2,FALSE)*($Z$4),0)</f>
        <v>0</v>
      </c>
      <c r="H84" s="14"/>
      <c r="I84" s="15">
        <f>IFERROR(VLOOKUP(Table2[[#This Row],[Time Commitment]],$W$14:$X$17,2,FALSE)*($Z$5),0)</f>
        <v>0</v>
      </c>
      <c r="J84" s="14"/>
      <c r="K84" s="15">
        <f>IFERROR(VLOOKUP(Table2[[#This Row],[Influence/Network]],$W$14:$X$17,2,FALSE)*($Z$6),0)</f>
        <v>0</v>
      </c>
      <c r="L84" s="14"/>
      <c r="M84" s="15">
        <f>IFERROR(VLOOKUP(Table2[[#This Row],[Communication Skill]],$W$14:$X$17,2,FALSE)*($Z$7),0)</f>
        <v>0</v>
      </c>
      <c r="N84" s="14"/>
      <c r="O84" s="15">
        <f>IFERROR(VLOOKUP(Table2[[#This Row],[Change Experience]],$W$14:$X$17,2,FALSE)*($Z$8),0)</f>
        <v>0</v>
      </c>
      <c r="P84" s="14"/>
      <c r="Q84" s="15">
        <f>IFERROR(VLOOKUP(Table2[[#This Row],[Strategy Knowledge]],$W$14:$X$17,2,FALSE)*($Z$9),0)</f>
        <v>0</v>
      </c>
      <c r="R84" s="14"/>
      <c r="S84" s="15">
        <f>IFERROR(VLOOKUP(Table2[[#This Row],[Resilience]],$W$14:$X$17,2,FALSE)*($Z$10),0)</f>
        <v>0</v>
      </c>
      <c r="T84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84" s="16" t="str" cm="1">
        <f t="array" ref="U84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85" spans="2:21" ht="24" customHeight="1">
      <c r="B85" s="14"/>
      <c r="C85" s="14"/>
      <c r="D85" s="14"/>
      <c r="E85" s="15">
        <f>IFERROR(VLOOKUP(Table2[[#This Row],[Position/Authority]],$W$14:$X$17,2,FALSE)*($Z$3),0)</f>
        <v>0</v>
      </c>
      <c r="F85" s="14"/>
      <c r="G85" s="15">
        <f>IFERROR(VLOOKUP(Table2[[#This Row],[Trust of Team]],$W$14:$X$17,2,FALSE)*($Z$4),0)</f>
        <v>0</v>
      </c>
      <c r="H85" s="14"/>
      <c r="I85" s="15">
        <f>IFERROR(VLOOKUP(Table2[[#This Row],[Time Commitment]],$W$14:$X$17,2,FALSE)*($Z$5),0)</f>
        <v>0</v>
      </c>
      <c r="J85" s="14"/>
      <c r="K85" s="15">
        <f>IFERROR(VLOOKUP(Table2[[#This Row],[Influence/Network]],$W$14:$X$17,2,FALSE)*($Z$6),0)</f>
        <v>0</v>
      </c>
      <c r="L85" s="14"/>
      <c r="M85" s="15">
        <f>IFERROR(VLOOKUP(Table2[[#This Row],[Communication Skill]],$W$14:$X$17,2,FALSE)*($Z$7),0)</f>
        <v>0</v>
      </c>
      <c r="N85" s="14"/>
      <c r="O85" s="15">
        <f>IFERROR(VLOOKUP(Table2[[#This Row],[Change Experience]],$W$14:$X$17,2,FALSE)*($Z$8),0)</f>
        <v>0</v>
      </c>
      <c r="P85" s="14"/>
      <c r="Q85" s="15">
        <f>IFERROR(VLOOKUP(Table2[[#This Row],[Strategy Knowledge]],$W$14:$X$17,2,FALSE)*($Z$9),0)</f>
        <v>0</v>
      </c>
      <c r="R85" s="14"/>
      <c r="S85" s="15">
        <f>IFERROR(VLOOKUP(Table2[[#This Row],[Resilience]],$W$14:$X$17,2,FALSE)*($Z$10),0)</f>
        <v>0</v>
      </c>
      <c r="T85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85" s="16" t="str" cm="1">
        <f t="array" ref="U85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86" spans="2:21" ht="24" customHeight="1">
      <c r="B86" s="14"/>
      <c r="C86" s="14"/>
      <c r="D86" s="14"/>
      <c r="E86" s="15">
        <f>IFERROR(VLOOKUP(Table2[[#This Row],[Position/Authority]],$W$14:$X$17,2,FALSE)*($Z$3),0)</f>
        <v>0</v>
      </c>
      <c r="F86" s="14"/>
      <c r="G86" s="15">
        <f>IFERROR(VLOOKUP(Table2[[#This Row],[Trust of Team]],$W$14:$X$17,2,FALSE)*($Z$4),0)</f>
        <v>0</v>
      </c>
      <c r="H86" s="14"/>
      <c r="I86" s="15">
        <f>IFERROR(VLOOKUP(Table2[[#This Row],[Time Commitment]],$W$14:$X$17,2,FALSE)*($Z$5),0)</f>
        <v>0</v>
      </c>
      <c r="J86" s="14"/>
      <c r="K86" s="15">
        <f>IFERROR(VLOOKUP(Table2[[#This Row],[Influence/Network]],$W$14:$X$17,2,FALSE)*($Z$6),0)</f>
        <v>0</v>
      </c>
      <c r="L86" s="14"/>
      <c r="M86" s="15">
        <f>IFERROR(VLOOKUP(Table2[[#This Row],[Communication Skill]],$W$14:$X$17,2,FALSE)*($Z$7),0)</f>
        <v>0</v>
      </c>
      <c r="N86" s="14"/>
      <c r="O86" s="15">
        <f>IFERROR(VLOOKUP(Table2[[#This Row],[Change Experience]],$W$14:$X$17,2,FALSE)*($Z$8),0)</f>
        <v>0</v>
      </c>
      <c r="P86" s="14"/>
      <c r="Q86" s="15">
        <f>IFERROR(VLOOKUP(Table2[[#This Row],[Strategy Knowledge]],$W$14:$X$17,2,FALSE)*($Z$9),0)</f>
        <v>0</v>
      </c>
      <c r="R86" s="14"/>
      <c r="S86" s="15">
        <f>IFERROR(VLOOKUP(Table2[[#This Row],[Resilience]],$W$14:$X$17,2,FALSE)*($Z$10),0)</f>
        <v>0</v>
      </c>
      <c r="T86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86" s="16" t="str" cm="1">
        <f t="array" ref="U86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87" spans="2:21" ht="24" customHeight="1">
      <c r="B87" s="14"/>
      <c r="C87" s="14"/>
      <c r="D87" s="14"/>
      <c r="E87" s="15">
        <f>IFERROR(VLOOKUP(Table2[[#This Row],[Position/Authority]],$W$14:$X$17,2,FALSE)*($Z$3),0)</f>
        <v>0</v>
      </c>
      <c r="F87" s="14"/>
      <c r="G87" s="15">
        <f>IFERROR(VLOOKUP(Table2[[#This Row],[Trust of Team]],$W$14:$X$17,2,FALSE)*($Z$4),0)</f>
        <v>0</v>
      </c>
      <c r="H87" s="14"/>
      <c r="I87" s="15">
        <f>IFERROR(VLOOKUP(Table2[[#This Row],[Time Commitment]],$W$14:$X$17,2,FALSE)*($Z$5),0)</f>
        <v>0</v>
      </c>
      <c r="J87" s="14"/>
      <c r="K87" s="15">
        <f>IFERROR(VLOOKUP(Table2[[#This Row],[Influence/Network]],$W$14:$X$17,2,FALSE)*($Z$6),0)</f>
        <v>0</v>
      </c>
      <c r="L87" s="14"/>
      <c r="M87" s="15">
        <f>IFERROR(VLOOKUP(Table2[[#This Row],[Communication Skill]],$W$14:$X$17,2,FALSE)*($Z$7),0)</f>
        <v>0</v>
      </c>
      <c r="N87" s="14"/>
      <c r="O87" s="15">
        <f>IFERROR(VLOOKUP(Table2[[#This Row],[Change Experience]],$W$14:$X$17,2,FALSE)*($Z$8),0)</f>
        <v>0</v>
      </c>
      <c r="P87" s="14"/>
      <c r="Q87" s="15">
        <f>IFERROR(VLOOKUP(Table2[[#This Row],[Strategy Knowledge]],$W$14:$X$17,2,FALSE)*($Z$9),0)</f>
        <v>0</v>
      </c>
      <c r="R87" s="14"/>
      <c r="S87" s="15">
        <f>IFERROR(VLOOKUP(Table2[[#This Row],[Resilience]],$W$14:$X$17,2,FALSE)*($Z$10),0)</f>
        <v>0</v>
      </c>
      <c r="T87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87" s="16" t="str" cm="1">
        <f t="array" ref="U87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88" spans="2:21" ht="24" customHeight="1">
      <c r="B88" s="14"/>
      <c r="C88" s="14"/>
      <c r="D88" s="14"/>
      <c r="E88" s="15">
        <f>IFERROR(VLOOKUP(Table2[[#This Row],[Position/Authority]],$W$14:$X$17,2,FALSE)*($Z$3),0)</f>
        <v>0</v>
      </c>
      <c r="F88" s="14"/>
      <c r="G88" s="15">
        <f>IFERROR(VLOOKUP(Table2[[#This Row],[Trust of Team]],$W$14:$X$17,2,FALSE)*($Z$4),0)</f>
        <v>0</v>
      </c>
      <c r="H88" s="14"/>
      <c r="I88" s="15">
        <f>IFERROR(VLOOKUP(Table2[[#This Row],[Time Commitment]],$W$14:$X$17,2,FALSE)*($Z$5),0)</f>
        <v>0</v>
      </c>
      <c r="J88" s="14"/>
      <c r="K88" s="15">
        <f>IFERROR(VLOOKUP(Table2[[#This Row],[Influence/Network]],$W$14:$X$17,2,FALSE)*($Z$6),0)</f>
        <v>0</v>
      </c>
      <c r="L88" s="14"/>
      <c r="M88" s="15">
        <f>IFERROR(VLOOKUP(Table2[[#This Row],[Communication Skill]],$W$14:$X$17,2,FALSE)*($Z$7),0)</f>
        <v>0</v>
      </c>
      <c r="N88" s="14"/>
      <c r="O88" s="15">
        <f>IFERROR(VLOOKUP(Table2[[#This Row],[Change Experience]],$W$14:$X$17,2,FALSE)*($Z$8),0)</f>
        <v>0</v>
      </c>
      <c r="P88" s="14"/>
      <c r="Q88" s="15">
        <f>IFERROR(VLOOKUP(Table2[[#This Row],[Strategy Knowledge]],$W$14:$X$17,2,FALSE)*($Z$9),0)</f>
        <v>0</v>
      </c>
      <c r="R88" s="14"/>
      <c r="S88" s="15">
        <f>IFERROR(VLOOKUP(Table2[[#This Row],[Resilience]],$W$14:$X$17,2,FALSE)*($Z$10),0)</f>
        <v>0</v>
      </c>
      <c r="T88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88" s="16" t="str" cm="1">
        <f t="array" ref="U88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89" spans="2:21" ht="24" customHeight="1">
      <c r="B89" s="14"/>
      <c r="C89" s="14"/>
      <c r="D89" s="14"/>
      <c r="E89" s="15">
        <f>IFERROR(VLOOKUP(Table2[[#This Row],[Position/Authority]],$W$14:$X$17,2,FALSE)*($Z$3),0)</f>
        <v>0</v>
      </c>
      <c r="F89" s="14"/>
      <c r="G89" s="15">
        <f>IFERROR(VLOOKUP(Table2[[#This Row],[Trust of Team]],$W$14:$X$17,2,FALSE)*($Z$4),0)</f>
        <v>0</v>
      </c>
      <c r="H89" s="14"/>
      <c r="I89" s="15">
        <f>IFERROR(VLOOKUP(Table2[[#This Row],[Time Commitment]],$W$14:$X$17,2,FALSE)*($Z$5),0)</f>
        <v>0</v>
      </c>
      <c r="J89" s="14"/>
      <c r="K89" s="15">
        <f>IFERROR(VLOOKUP(Table2[[#This Row],[Influence/Network]],$W$14:$X$17,2,FALSE)*($Z$6),0)</f>
        <v>0</v>
      </c>
      <c r="L89" s="14"/>
      <c r="M89" s="15">
        <f>IFERROR(VLOOKUP(Table2[[#This Row],[Communication Skill]],$W$14:$X$17,2,FALSE)*($Z$7),0)</f>
        <v>0</v>
      </c>
      <c r="N89" s="14"/>
      <c r="O89" s="15">
        <f>IFERROR(VLOOKUP(Table2[[#This Row],[Change Experience]],$W$14:$X$17,2,FALSE)*($Z$8),0)</f>
        <v>0</v>
      </c>
      <c r="P89" s="14"/>
      <c r="Q89" s="15">
        <f>IFERROR(VLOOKUP(Table2[[#This Row],[Strategy Knowledge]],$W$14:$X$17,2,FALSE)*($Z$9),0)</f>
        <v>0</v>
      </c>
      <c r="R89" s="14"/>
      <c r="S89" s="15">
        <f>IFERROR(VLOOKUP(Table2[[#This Row],[Resilience]],$W$14:$X$17,2,FALSE)*($Z$10),0)</f>
        <v>0</v>
      </c>
      <c r="T89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89" s="16" t="str" cm="1">
        <f t="array" ref="U89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90" spans="2:21" ht="24" customHeight="1">
      <c r="B90" s="14"/>
      <c r="C90" s="14"/>
      <c r="D90" s="14"/>
      <c r="E90" s="15">
        <f>IFERROR(VLOOKUP(Table2[[#This Row],[Position/Authority]],$W$14:$X$17,2,FALSE)*($Z$3),0)</f>
        <v>0</v>
      </c>
      <c r="F90" s="14"/>
      <c r="G90" s="15">
        <f>IFERROR(VLOOKUP(Table2[[#This Row],[Trust of Team]],$W$14:$X$17,2,FALSE)*($Z$4),0)</f>
        <v>0</v>
      </c>
      <c r="H90" s="14"/>
      <c r="I90" s="15">
        <f>IFERROR(VLOOKUP(Table2[[#This Row],[Time Commitment]],$W$14:$X$17,2,FALSE)*($Z$5),0)</f>
        <v>0</v>
      </c>
      <c r="J90" s="14"/>
      <c r="K90" s="15">
        <f>IFERROR(VLOOKUP(Table2[[#This Row],[Influence/Network]],$W$14:$X$17,2,FALSE)*($Z$6),0)</f>
        <v>0</v>
      </c>
      <c r="L90" s="14"/>
      <c r="M90" s="15">
        <f>IFERROR(VLOOKUP(Table2[[#This Row],[Communication Skill]],$W$14:$X$17,2,FALSE)*($Z$7),0)</f>
        <v>0</v>
      </c>
      <c r="N90" s="14"/>
      <c r="O90" s="15">
        <f>IFERROR(VLOOKUP(Table2[[#This Row],[Change Experience]],$W$14:$X$17,2,FALSE)*($Z$8),0)</f>
        <v>0</v>
      </c>
      <c r="P90" s="14"/>
      <c r="Q90" s="15">
        <f>IFERROR(VLOOKUP(Table2[[#This Row],[Strategy Knowledge]],$W$14:$X$17,2,FALSE)*($Z$9),0)</f>
        <v>0</v>
      </c>
      <c r="R90" s="14"/>
      <c r="S90" s="15">
        <f>IFERROR(VLOOKUP(Table2[[#This Row],[Resilience]],$W$14:$X$17,2,FALSE)*($Z$10),0)</f>
        <v>0</v>
      </c>
      <c r="T90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90" s="16" t="str" cm="1">
        <f t="array" ref="U90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91" spans="2:21" ht="24" customHeight="1">
      <c r="B91" s="14"/>
      <c r="C91" s="14"/>
      <c r="D91" s="14"/>
      <c r="E91" s="15">
        <f>IFERROR(VLOOKUP(Table2[[#This Row],[Position/Authority]],$W$14:$X$17,2,FALSE)*($Z$3),0)</f>
        <v>0</v>
      </c>
      <c r="F91" s="14"/>
      <c r="G91" s="15">
        <f>IFERROR(VLOOKUP(Table2[[#This Row],[Trust of Team]],$W$14:$X$17,2,FALSE)*($Z$4),0)</f>
        <v>0</v>
      </c>
      <c r="H91" s="14"/>
      <c r="I91" s="15">
        <f>IFERROR(VLOOKUP(Table2[[#This Row],[Time Commitment]],$W$14:$X$17,2,FALSE)*($Z$5),0)</f>
        <v>0</v>
      </c>
      <c r="J91" s="14"/>
      <c r="K91" s="15">
        <f>IFERROR(VLOOKUP(Table2[[#This Row],[Influence/Network]],$W$14:$X$17,2,FALSE)*($Z$6),0)</f>
        <v>0</v>
      </c>
      <c r="L91" s="14"/>
      <c r="M91" s="15">
        <f>IFERROR(VLOOKUP(Table2[[#This Row],[Communication Skill]],$W$14:$X$17,2,FALSE)*($Z$7),0)</f>
        <v>0</v>
      </c>
      <c r="N91" s="14"/>
      <c r="O91" s="15">
        <f>IFERROR(VLOOKUP(Table2[[#This Row],[Change Experience]],$W$14:$X$17,2,FALSE)*($Z$8),0)</f>
        <v>0</v>
      </c>
      <c r="P91" s="14"/>
      <c r="Q91" s="15">
        <f>IFERROR(VLOOKUP(Table2[[#This Row],[Strategy Knowledge]],$W$14:$X$17,2,FALSE)*($Z$9),0)</f>
        <v>0</v>
      </c>
      <c r="R91" s="14"/>
      <c r="S91" s="15">
        <f>IFERROR(VLOOKUP(Table2[[#This Row],[Resilience]],$W$14:$X$17,2,FALSE)*($Z$10),0)</f>
        <v>0</v>
      </c>
      <c r="T91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91" s="16" t="str" cm="1">
        <f t="array" ref="U91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92" spans="2:21" ht="24" customHeight="1">
      <c r="B92" s="14"/>
      <c r="C92" s="14"/>
      <c r="D92" s="14"/>
      <c r="E92" s="15">
        <f>IFERROR(VLOOKUP(Table2[[#This Row],[Position/Authority]],$W$14:$X$17,2,FALSE)*($Z$3),0)</f>
        <v>0</v>
      </c>
      <c r="F92" s="14"/>
      <c r="G92" s="15">
        <f>IFERROR(VLOOKUP(Table2[[#This Row],[Trust of Team]],$W$14:$X$17,2,FALSE)*($Z$4),0)</f>
        <v>0</v>
      </c>
      <c r="H92" s="14"/>
      <c r="I92" s="15">
        <f>IFERROR(VLOOKUP(Table2[[#This Row],[Time Commitment]],$W$14:$X$17,2,FALSE)*($Z$5),0)</f>
        <v>0</v>
      </c>
      <c r="J92" s="14"/>
      <c r="K92" s="15">
        <f>IFERROR(VLOOKUP(Table2[[#This Row],[Influence/Network]],$W$14:$X$17,2,FALSE)*($Z$6),0)</f>
        <v>0</v>
      </c>
      <c r="L92" s="14"/>
      <c r="M92" s="15">
        <f>IFERROR(VLOOKUP(Table2[[#This Row],[Communication Skill]],$W$14:$X$17,2,FALSE)*($Z$7),0)</f>
        <v>0</v>
      </c>
      <c r="N92" s="14"/>
      <c r="O92" s="15">
        <f>IFERROR(VLOOKUP(Table2[[#This Row],[Change Experience]],$W$14:$X$17,2,FALSE)*($Z$8),0)</f>
        <v>0</v>
      </c>
      <c r="P92" s="14"/>
      <c r="Q92" s="15">
        <f>IFERROR(VLOOKUP(Table2[[#This Row],[Strategy Knowledge]],$W$14:$X$17,2,FALSE)*($Z$9),0)</f>
        <v>0</v>
      </c>
      <c r="R92" s="14"/>
      <c r="S92" s="15">
        <f>IFERROR(VLOOKUP(Table2[[#This Row],[Resilience]],$W$14:$X$17,2,FALSE)*($Z$10),0)</f>
        <v>0</v>
      </c>
      <c r="T92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92" s="16" t="str" cm="1">
        <f t="array" ref="U92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93" spans="2:21" ht="24" customHeight="1">
      <c r="B93" s="14"/>
      <c r="C93" s="14"/>
      <c r="D93" s="14"/>
      <c r="E93" s="15">
        <f>IFERROR(VLOOKUP(Table2[[#This Row],[Position/Authority]],$W$14:$X$17,2,FALSE)*($Z$3),0)</f>
        <v>0</v>
      </c>
      <c r="F93" s="14"/>
      <c r="G93" s="15">
        <f>IFERROR(VLOOKUP(Table2[[#This Row],[Trust of Team]],$W$14:$X$17,2,FALSE)*($Z$4),0)</f>
        <v>0</v>
      </c>
      <c r="H93" s="14"/>
      <c r="I93" s="15">
        <f>IFERROR(VLOOKUP(Table2[[#This Row],[Time Commitment]],$W$14:$X$17,2,FALSE)*($Z$5),0)</f>
        <v>0</v>
      </c>
      <c r="J93" s="14"/>
      <c r="K93" s="15">
        <f>IFERROR(VLOOKUP(Table2[[#This Row],[Influence/Network]],$W$14:$X$17,2,FALSE)*($Z$6),0)</f>
        <v>0</v>
      </c>
      <c r="L93" s="14"/>
      <c r="M93" s="15">
        <f>IFERROR(VLOOKUP(Table2[[#This Row],[Communication Skill]],$W$14:$X$17,2,FALSE)*($Z$7),0)</f>
        <v>0</v>
      </c>
      <c r="N93" s="14"/>
      <c r="O93" s="15">
        <f>IFERROR(VLOOKUP(Table2[[#This Row],[Change Experience]],$W$14:$X$17,2,FALSE)*($Z$8),0)</f>
        <v>0</v>
      </c>
      <c r="P93" s="14"/>
      <c r="Q93" s="15">
        <f>IFERROR(VLOOKUP(Table2[[#This Row],[Strategy Knowledge]],$W$14:$X$17,2,FALSE)*($Z$9),0)</f>
        <v>0</v>
      </c>
      <c r="R93" s="14"/>
      <c r="S93" s="15">
        <f>IFERROR(VLOOKUP(Table2[[#This Row],[Resilience]],$W$14:$X$17,2,FALSE)*($Z$10),0)</f>
        <v>0</v>
      </c>
      <c r="T93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93" s="16" t="str" cm="1">
        <f t="array" ref="U93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94" spans="2:21" ht="24" customHeight="1">
      <c r="B94" s="14"/>
      <c r="C94" s="14"/>
      <c r="D94" s="14"/>
      <c r="E94" s="15">
        <f>IFERROR(VLOOKUP(Table2[[#This Row],[Position/Authority]],$W$14:$X$17,2,FALSE)*($Z$3),0)</f>
        <v>0</v>
      </c>
      <c r="F94" s="14"/>
      <c r="G94" s="15">
        <f>IFERROR(VLOOKUP(Table2[[#This Row],[Trust of Team]],$W$14:$X$17,2,FALSE)*($Z$4),0)</f>
        <v>0</v>
      </c>
      <c r="H94" s="14"/>
      <c r="I94" s="15">
        <f>IFERROR(VLOOKUP(Table2[[#This Row],[Time Commitment]],$W$14:$X$17,2,FALSE)*($Z$5),0)</f>
        <v>0</v>
      </c>
      <c r="J94" s="14"/>
      <c r="K94" s="15">
        <f>IFERROR(VLOOKUP(Table2[[#This Row],[Influence/Network]],$W$14:$X$17,2,FALSE)*($Z$6),0)</f>
        <v>0</v>
      </c>
      <c r="L94" s="14"/>
      <c r="M94" s="15">
        <f>IFERROR(VLOOKUP(Table2[[#This Row],[Communication Skill]],$W$14:$X$17,2,FALSE)*($Z$7),0)</f>
        <v>0</v>
      </c>
      <c r="N94" s="14"/>
      <c r="O94" s="15">
        <f>IFERROR(VLOOKUP(Table2[[#This Row],[Change Experience]],$W$14:$X$17,2,FALSE)*($Z$8),0)</f>
        <v>0</v>
      </c>
      <c r="P94" s="14"/>
      <c r="Q94" s="15">
        <f>IFERROR(VLOOKUP(Table2[[#This Row],[Strategy Knowledge]],$W$14:$X$17,2,FALSE)*($Z$9),0)</f>
        <v>0</v>
      </c>
      <c r="R94" s="14"/>
      <c r="S94" s="15">
        <f>IFERROR(VLOOKUP(Table2[[#This Row],[Resilience]],$W$14:$X$17,2,FALSE)*($Z$10),0)</f>
        <v>0</v>
      </c>
      <c r="T94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94" s="16" t="str" cm="1">
        <f t="array" ref="U94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95" spans="2:21" ht="24" customHeight="1">
      <c r="B95" s="14"/>
      <c r="C95" s="14"/>
      <c r="D95" s="14"/>
      <c r="E95" s="15">
        <f>IFERROR(VLOOKUP(Table2[[#This Row],[Position/Authority]],$W$14:$X$17,2,FALSE)*($Z$3),0)</f>
        <v>0</v>
      </c>
      <c r="F95" s="14"/>
      <c r="G95" s="15">
        <f>IFERROR(VLOOKUP(Table2[[#This Row],[Trust of Team]],$W$14:$X$17,2,FALSE)*($Z$4),0)</f>
        <v>0</v>
      </c>
      <c r="H95" s="14"/>
      <c r="I95" s="15">
        <f>IFERROR(VLOOKUP(Table2[[#This Row],[Time Commitment]],$W$14:$X$17,2,FALSE)*($Z$5),0)</f>
        <v>0</v>
      </c>
      <c r="J95" s="14"/>
      <c r="K95" s="15">
        <f>IFERROR(VLOOKUP(Table2[[#This Row],[Influence/Network]],$W$14:$X$17,2,FALSE)*($Z$6),0)</f>
        <v>0</v>
      </c>
      <c r="L95" s="14"/>
      <c r="M95" s="15">
        <f>IFERROR(VLOOKUP(Table2[[#This Row],[Communication Skill]],$W$14:$X$17,2,FALSE)*($Z$7),0)</f>
        <v>0</v>
      </c>
      <c r="N95" s="14"/>
      <c r="O95" s="15">
        <f>IFERROR(VLOOKUP(Table2[[#This Row],[Change Experience]],$W$14:$X$17,2,FALSE)*($Z$8),0)</f>
        <v>0</v>
      </c>
      <c r="P95" s="14"/>
      <c r="Q95" s="15">
        <f>IFERROR(VLOOKUP(Table2[[#This Row],[Strategy Knowledge]],$W$14:$X$17,2,FALSE)*($Z$9),0)</f>
        <v>0</v>
      </c>
      <c r="R95" s="14"/>
      <c r="S95" s="15">
        <f>IFERROR(VLOOKUP(Table2[[#This Row],[Resilience]],$W$14:$X$17,2,FALSE)*($Z$10),0)</f>
        <v>0</v>
      </c>
      <c r="T95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95" s="16" t="str" cm="1">
        <f t="array" ref="U95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96" spans="2:21" ht="24" customHeight="1">
      <c r="B96" s="14"/>
      <c r="C96" s="14"/>
      <c r="D96" s="14"/>
      <c r="E96" s="15">
        <f>IFERROR(VLOOKUP(Table2[[#This Row],[Position/Authority]],$W$14:$X$17,2,FALSE)*($Z$3),0)</f>
        <v>0</v>
      </c>
      <c r="F96" s="14"/>
      <c r="G96" s="15">
        <f>IFERROR(VLOOKUP(Table2[[#This Row],[Trust of Team]],$W$14:$X$17,2,FALSE)*($Z$4),0)</f>
        <v>0</v>
      </c>
      <c r="H96" s="14"/>
      <c r="I96" s="15">
        <f>IFERROR(VLOOKUP(Table2[[#This Row],[Time Commitment]],$W$14:$X$17,2,FALSE)*($Z$5),0)</f>
        <v>0</v>
      </c>
      <c r="J96" s="14"/>
      <c r="K96" s="15">
        <f>IFERROR(VLOOKUP(Table2[[#This Row],[Influence/Network]],$W$14:$X$17,2,FALSE)*($Z$6),0)</f>
        <v>0</v>
      </c>
      <c r="L96" s="14"/>
      <c r="M96" s="15">
        <f>IFERROR(VLOOKUP(Table2[[#This Row],[Communication Skill]],$W$14:$X$17,2,FALSE)*($Z$7),0)</f>
        <v>0</v>
      </c>
      <c r="N96" s="14"/>
      <c r="O96" s="15">
        <f>IFERROR(VLOOKUP(Table2[[#This Row],[Change Experience]],$W$14:$X$17,2,FALSE)*($Z$8),0)</f>
        <v>0</v>
      </c>
      <c r="P96" s="14"/>
      <c r="Q96" s="15">
        <f>IFERROR(VLOOKUP(Table2[[#This Row],[Strategy Knowledge]],$W$14:$X$17,2,FALSE)*($Z$9),0)</f>
        <v>0</v>
      </c>
      <c r="R96" s="14"/>
      <c r="S96" s="15">
        <f>IFERROR(VLOOKUP(Table2[[#This Row],[Resilience]],$W$14:$X$17,2,FALSE)*($Z$10),0)</f>
        <v>0</v>
      </c>
      <c r="T96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96" s="16" t="str" cm="1">
        <f t="array" ref="U96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97" spans="2:21" ht="24" customHeight="1">
      <c r="B97" s="14"/>
      <c r="C97" s="14"/>
      <c r="D97" s="14"/>
      <c r="E97" s="15">
        <f>IFERROR(VLOOKUP(Table2[[#This Row],[Position/Authority]],$W$14:$X$17,2,FALSE)*($Z$3),0)</f>
        <v>0</v>
      </c>
      <c r="F97" s="14"/>
      <c r="G97" s="15">
        <f>IFERROR(VLOOKUP(Table2[[#This Row],[Trust of Team]],$W$14:$X$17,2,FALSE)*($Z$4),0)</f>
        <v>0</v>
      </c>
      <c r="H97" s="14"/>
      <c r="I97" s="15">
        <f>IFERROR(VLOOKUP(Table2[[#This Row],[Time Commitment]],$W$14:$X$17,2,FALSE)*($Z$5),0)</f>
        <v>0</v>
      </c>
      <c r="J97" s="14"/>
      <c r="K97" s="15">
        <f>IFERROR(VLOOKUP(Table2[[#This Row],[Influence/Network]],$W$14:$X$17,2,FALSE)*($Z$6),0)</f>
        <v>0</v>
      </c>
      <c r="L97" s="14"/>
      <c r="M97" s="15">
        <f>IFERROR(VLOOKUP(Table2[[#This Row],[Communication Skill]],$W$14:$X$17,2,FALSE)*($Z$7),0)</f>
        <v>0</v>
      </c>
      <c r="N97" s="14"/>
      <c r="O97" s="15">
        <f>IFERROR(VLOOKUP(Table2[[#This Row],[Change Experience]],$W$14:$X$17,2,FALSE)*($Z$8),0)</f>
        <v>0</v>
      </c>
      <c r="P97" s="14"/>
      <c r="Q97" s="15">
        <f>IFERROR(VLOOKUP(Table2[[#This Row],[Strategy Knowledge]],$W$14:$X$17,2,FALSE)*($Z$9),0)</f>
        <v>0</v>
      </c>
      <c r="R97" s="14"/>
      <c r="S97" s="15">
        <f>IFERROR(VLOOKUP(Table2[[#This Row],[Resilience]],$W$14:$X$17,2,FALSE)*($Z$10),0)</f>
        <v>0</v>
      </c>
      <c r="T97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97" s="16" t="str" cm="1">
        <f t="array" ref="U97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98" spans="2:21" ht="24" customHeight="1">
      <c r="B98" s="14"/>
      <c r="C98" s="14"/>
      <c r="D98" s="14"/>
      <c r="E98" s="15">
        <f>IFERROR(VLOOKUP(Table2[[#This Row],[Position/Authority]],$W$14:$X$17,2,FALSE)*($Z$3),0)</f>
        <v>0</v>
      </c>
      <c r="F98" s="14"/>
      <c r="G98" s="15">
        <f>IFERROR(VLOOKUP(Table2[[#This Row],[Trust of Team]],$W$14:$X$17,2,FALSE)*($Z$4),0)</f>
        <v>0</v>
      </c>
      <c r="H98" s="14"/>
      <c r="I98" s="15">
        <f>IFERROR(VLOOKUP(Table2[[#This Row],[Time Commitment]],$W$14:$X$17,2,FALSE)*($Z$5),0)</f>
        <v>0</v>
      </c>
      <c r="J98" s="14"/>
      <c r="K98" s="15">
        <f>IFERROR(VLOOKUP(Table2[[#This Row],[Influence/Network]],$W$14:$X$17,2,FALSE)*($Z$6),0)</f>
        <v>0</v>
      </c>
      <c r="L98" s="14"/>
      <c r="M98" s="15">
        <f>IFERROR(VLOOKUP(Table2[[#This Row],[Communication Skill]],$W$14:$X$17,2,FALSE)*($Z$7),0)</f>
        <v>0</v>
      </c>
      <c r="N98" s="14"/>
      <c r="O98" s="15">
        <f>IFERROR(VLOOKUP(Table2[[#This Row],[Change Experience]],$W$14:$X$17,2,FALSE)*($Z$8),0)</f>
        <v>0</v>
      </c>
      <c r="P98" s="14"/>
      <c r="Q98" s="15">
        <f>IFERROR(VLOOKUP(Table2[[#This Row],[Strategy Knowledge]],$W$14:$X$17,2,FALSE)*($Z$9),0)</f>
        <v>0</v>
      </c>
      <c r="R98" s="14"/>
      <c r="S98" s="15">
        <f>IFERROR(VLOOKUP(Table2[[#This Row],[Resilience]],$W$14:$X$17,2,FALSE)*($Z$10),0)</f>
        <v>0</v>
      </c>
      <c r="T98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98" s="16" t="str" cm="1">
        <f t="array" ref="U98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99" spans="2:21" ht="24" customHeight="1">
      <c r="B99" s="14"/>
      <c r="C99" s="14"/>
      <c r="D99" s="14"/>
      <c r="E99" s="15">
        <f>IFERROR(VLOOKUP(Table2[[#This Row],[Position/Authority]],$W$14:$X$17,2,FALSE)*($Z$3),0)</f>
        <v>0</v>
      </c>
      <c r="F99" s="14"/>
      <c r="G99" s="15">
        <f>IFERROR(VLOOKUP(Table2[[#This Row],[Trust of Team]],$W$14:$X$17,2,FALSE)*($Z$4),0)</f>
        <v>0</v>
      </c>
      <c r="H99" s="14"/>
      <c r="I99" s="15">
        <f>IFERROR(VLOOKUP(Table2[[#This Row],[Time Commitment]],$W$14:$X$17,2,FALSE)*($Z$5),0)</f>
        <v>0</v>
      </c>
      <c r="J99" s="14"/>
      <c r="K99" s="15">
        <f>IFERROR(VLOOKUP(Table2[[#This Row],[Influence/Network]],$W$14:$X$17,2,FALSE)*($Z$6),0)</f>
        <v>0</v>
      </c>
      <c r="L99" s="14"/>
      <c r="M99" s="15">
        <f>IFERROR(VLOOKUP(Table2[[#This Row],[Communication Skill]],$W$14:$X$17,2,FALSE)*($Z$7),0)</f>
        <v>0</v>
      </c>
      <c r="N99" s="14"/>
      <c r="O99" s="15">
        <f>IFERROR(VLOOKUP(Table2[[#This Row],[Change Experience]],$W$14:$X$17,2,FALSE)*($Z$8),0)</f>
        <v>0</v>
      </c>
      <c r="P99" s="14"/>
      <c r="Q99" s="15">
        <f>IFERROR(VLOOKUP(Table2[[#This Row],[Strategy Knowledge]],$W$14:$X$17,2,FALSE)*($Z$9),0)</f>
        <v>0</v>
      </c>
      <c r="R99" s="14"/>
      <c r="S99" s="15">
        <f>IFERROR(VLOOKUP(Table2[[#This Row],[Resilience]],$W$14:$X$17,2,FALSE)*($Z$10),0)</f>
        <v>0</v>
      </c>
      <c r="T99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99" s="16" t="str" cm="1">
        <f t="array" ref="U99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100" spans="2:21" ht="24" customHeight="1">
      <c r="B100" s="14"/>
      <c r="C100" s="14"/>
      <c r="D100" s="14"/>
      <c r="E100" s="15">
        <f>IFERROR(VLOOKUP(Table2[[#This Row],[Position/Authority]],$W$14:$X$17,2,FALSE)*($Z$3),0)</f>
        <v>0</v>
      </c>
      <c r="F100" s="14"/>
      <c r="G100" s="15">
        <f>IFERROR(VLOOKUP(Table2[[#This Row],[Trust of Team]],$W$14:$X$17,2,FALSE)*($Z$4),0)</f>
        <v>0</v>
      </c>
      <c r="H100" s="14"/>
      <c r="I100" s="15">
        <f>IFERROR(VLOOKUP(Table2[[#This Row],[Time Commitment]],$W$14:$X$17,2,FALSE)*($Z$5),0)</f>
        <v>0</v>
      </c>
      <c r="J100" s="14"/>
      <c r="K100" s="15">
        <f>IFERROR(VLOOKUP(Table2[[#This Row],[Influence/Network]],$W$14:$X$17,2,FALSE)*($Z$6),0)</f>
        <v>0</v>
      </c>
      <c r="L100" s="14"/>
      <c r="M100" s="15">
        <f>IFERROR(VLOOKUP(Table2[[#This Row],[Communication Skill]],$W$14:$X$17,2,FALSE)*($Z$7),0)</f>
        <v>0</v>
      </c>
      <c r="N100" s="14"/>
      <c r="O100" s="15">
        <f>IFERROR(VLOOKUP(Table2[[#This Row],[Change Experience]],$W$14:$X$17,2,FALSE)*($Z$8),0)</f>
        <v>0</v>
      </c>
      <c r="P100" s="14"/>
      <c r="Q100" s="15">
        <f>IFERROR(VLOOKUP(Table2[[#This Row],[Strategy Knowledge]],$W$14:$X$17,2,FALSE)*($Z$9),0)</f>
        <v>0</v>
      </c>
      <c r="R100" s="14"/>
      <c r="S100" s="15">
        <f>IFERROR(VLOOKUP(Table2[[#This Row],[Resilience]],$W$14:$X$17,2,FALSE)*($Z$10),0)</f>
        <v>0</v>
      </c>
      <c r="T100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100" s="16" t="str" cm="1">
        <f t="array" ref="U100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101" spans="2:21" ht="24" customHeight="1">
      <c r="B101" s="14"/>
      <c r="C101" s="14"/>
      <c r="D101" s="14"/>
      <c r="E101" s="15">
        <f>IFERROR(VLOOKUP(Table2[[#This Row],[Position/Authority]],$W$14:$X$17,2,FALSE)*($Z$3),0)</f>
        <v>0</v>
      </c>
      <c r="F101" s="14"/>
      <c r="G101" s="15">
        <f>IFERROR(VLOOKUP(Table2[[#This Row],[Trust of Team]],$W$14:$X$17,2,FALSE)*($Z$4),0)</f>
        <v>0</v>
      </c>
      <c r="H101" s="14"/>
      <c r="I101" s="15">
        <f>IFERROR(VLOOKUP(Table2[[#This Row],[Time Commitment]],$W$14:$X$17,2,FALSE)*($Z$5),0)</f>
        <v>0</v>
      </c>
      <c r="J101" s="14"/>
      <c r="K101" s="15">
        <f>IFERROR(VLOOKUP(Table2[[#This Row],[Influence/Network]],$W$14:$X$17,2,FALSE)*($Z$6),0)</f>
        <v>0</v>
      </c>
      <c r="L101" s="14"/>
      <c r="M101" s="15">
        <f>IFERROR(VLOOKUP(Table2[[#This Row],[Communication Skill]],$W$14:$X$17,2,FALSE)*($Z$7),0)</f>
        <v>0</v>
      </c>
      <c r="N101" s="14"/>
      <c r="O101" s="15">
        <f>IFERROR(VLOOKUP(Table2[[#This Row],[Change Experience]],$W$14:$X$17,2,FALSE)*($Z$8),0)</f>
        <v>0</v>
      </c>
      <c r="P101" s="14"/>
      <c r="Q101" s="15">
        <f>IFERROR(VLOOKUP(Table2[[#This Row],[Strategy Knowledge]],$W$14:$X$17,2,FALSE)*($Z$9),0)</f>
        <v>0</v>
      </c>
      <c r="R101" s="14"/>
      <c r="S101" s="15">
        <f>IFERROR(VLOOKUP(Table2[[#This Row],[Resilience]],$W$14:$X$17,2,FALSE)*($Z$10),0)</f>
        <v>0</v>
      </c>
      <c r="T101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101" s="16" t="str" cm="1">
        <f t="array" ref="U101">_xlfn.IFS(Table2[[#This Row],[Final Score]]&gt;64,$X$21,Table2[[#This Row],[Final Score]]&gt;49,$X$22,Table2[[#This Row],[Final Score]]&gt;39,$X$23,Table2[[#This Row],[Final Score]]&gt;1,$X$24,Table2[[#This Row],[Final Score]]=0,"")</f>
        <v/>
      </c>
    </row>
    <row r="102" spans="2:21" ht="24" customHeight="1">
      <c r="B102" s="14"/>
      <c r="C102" s="14"/>
      <c r="D102" s="14"/>
      <c r="E102" s="15">
        <f>IFERROR(VLOOKUP(Table2[[#This Row],[Position/Authority]],$W$14:$X$17,2,FALSE)*($Z$3),0)</f>
        <v>0</v>
      </c>
      <c r="F102" s="14"/>
      <c r="G102" s="15">
        <f>IFERROR(VLOOKUP(Table2[[#This Row],[Trust of Team]],$W$14:$X$17,2,FALSE)*($Z$4),0)</f>
        <v>0</v>
      </c>
      <c r="H102" s="14"/>
      <c r="I102" s="15">
        <f>IFERROR(VLOOKUP(Table2[[#This Row],[Time Commitment]],$W$14:$X$17,2,FALSE)*($Z$5),0)</f>
        <v>0</v>
      </c>
      <c r="J102" s="14"/>
      <c r="K102" s="15">
        <f>IFERROR(VLOOKUP(Table2[[#This Row],[Influence/Network]],$W$14:$X$17,2,FALSE)*($Z$6),0)</f>
        <v>0</v>
      </c>
      <c r="L102" s="14"/>
      <c r="M102" s="15">
        <f>IFERROR(VLOOKUP(Table2[[#This Row],[Communication Skill]],$W$14:$X$17,2,FALSE)*($Z$7),0)</f>
        <v>0</v>
      </c>
      <c r="N102" s="14"/>
      <c r="O102" s="15">
        <f>IFERROR(VLOOKUP(Table2[[#This Row],[Change Experience]],$W$14:$X$17,2,FALSE)*($Z$8),0)</f>
        <v>0</v>
      </c>
      <c r="P102" s="14"/>
      <c r="Q102" s="15">
        <f>IFERROR(VLOOKUP(Table2[[#This Row],[Strategy Knowledge]],$W$14:$X$17,2,FALSE)*($Z$9),0)</f>
        <v>0</v>
      </c>
      <c r="R102" s="14"/>
      <c r="S102" s="15">
        <f>IFERROR(VLOOKUP(Table2[[#This Row],[Resilience]],$W$14:$X$17,2,FALSE)*($Z$10),0)</f>
        <v>0</v>
      </c>
      <c r="T102" s="14">
        <f>IFERROR(Table2[[#This Row],[Score 1]]+Table2[[#This Row],[Score 2]]+Table2[[#This Row],[Score 3]]+Table2[[#This Row],[Score 4]]+Table2[[#This Row],[Score 5]]+Table2[[#This Row],[Score 6]]+Table2[[#This Row],[Score 7]]+Table2[[#This Row],[Score 8]],"")</f>
        <v>0</v>
      </c>
      <c r="U102" s="16" t="str" cm="1">
        <f t="array" ref="U102">_xlfn.IFS(Table2[[#This Row],[Final Score]]&gt;64,$X$21,Table2[[#This Row],[Final Score]]&gt;49,$X$22,Table2[[#This Row],[Final Score]]&gt;39,$X$23,Table2[[#This Row],[Final Score]]&gt;1,$X$24,Table2[[#This Row],[Final Score]]=0,"")</f>
        <v/>
      </c>
    </row>
  </sheetData>
  <mergeCells count="8">
    <mergeCell ref="X23:Z23"/>
    <mergeCell ref="X24:Z24"/>
    <mergeCell ref="X20:Z20"/>
    <mergeCell ref="B2:C2"/>
    <mergeCell ref="T2:U2"/>
    <mergeCell ref="D2:S2"/>
    <mergeCell ref="X21:Z21"/>
    <mergeCell ref="X22:Z22"/>
  </mergeCells>
  <conditionalFormatting sqref="Y3:Y10">
    <cfRule type="cellIs" dxfId="24" priority="1" operator="equal">
      <formula>"Low"</formula>
    </cfRule>
    <cfRule type="cellIs" dxfId="23" priority="2" operator="equal">
      <formula>"MEDIUM"</formula>
    </cfRule>
    <cfRule type="cellIs" dxfId="22" priority="3" operator="equal">
      <formula>"HIGH"</formula>
    </cfRule>
  </conditionalFormatting>
  <dataValidations count="2">
    <dataValidation type="list" showInputMessage="1" showErrorMessage="1" sqref="Y3:Y10" xr:uid="{E82E7D94-F555-47CE-B877-74693B3D99A5}">
      <formula1>"High,Medium,Low"</formula1>
    </dataValidation>
    <dataValidation type="list" allowBlank="1" showInputMessage="1" showErrorMessage="1" sqref="D4:D102 F4:F102 R4:R102 H4:H102 J4:J102 L4:L102 N4:N102 P4:P102" xr:uid="{DAB04F10-B5BB-4950-A4FB-D16FC8229C87}">
      <formula1>$W$14:$W$18</formula1>
    </dataValidation>
  </dataValidation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D723FA06E242D42AFFE9D26EB76C65E" ma:contentTypeVersion="20" ma:contentTypeDescription="Create a new document." ma:contentTypeScope="" ma:versionID="1b567ddda05003da8af33714bbafc092">
  <xsd:schema xmlns:xsd="http://www.w3.org/2001/XMLSchema" xmlns:xs="http://www.w3.org/2001/XMLSchema" xmlns:p="http://schemas.microsoft.com/office/2006/metadata/properties" xmlns:ns2="64ba948b-714e-491e-9811-832c4801be59" xmlns:ns3="9dd24d13-bdde-446d-a588-1c7dd628bc11" targetNamespace="http://schemas.microsoft.com/office/2006/metadata/properties" ma:root="true" ma:fieldsID="ea48600188797afacfd08bb3e775aa55" ns2:_="" ns3:_="">
    <xsd:import namespace="64ba948b-714e-491e-9811-832c4801be59"/>
    <xsd:import namespace="9dd24d13-bdde-446d-a588-1c7dd628bc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2:Not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ba948b-714e-491e-9811-832c4801be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eb74f86-468b-4744-8db4-91ccef1586a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20" nillable="true" ma:displayName="Sign-off status" ma:internalName="Sign_x002d_off_x0020_status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Notes" ma:index="24" nillable="true" ma:displayName="Notes" ma:format="Dropdown" ma:internalName="Notes">
      <xsd:simpleType>
        <xsd:restriction base="dms:Note">
          <xsd:maxLength value="255"/>
        </xsd:restriction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d24d13-bdde-446d-a588-1c7dd628bc11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7e9ddd24-f493-40ef-9b74-69ee631c5c16}" ma:internalName="TaxCatchAll" ma:showField="CatchAllData" ma:web="9dd24d13-bdde-446d-a588-1c7dd628bc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dd24d13-bdde-446d-a588-1c7dd628bc11" xsi:nil="true"/>
    <_Flow_SignoffStatus xmlns="64ba948b-714e-491e-9811-832c4801be59" xsi:nil="true"/>
    <Notes xmlns="64ba948b-714e-491e-9811-832c4801be59" xsi:nil="true"/>
    <lcf76f155ced4ddcb4097134ff3c332f xmlns="64ba948b-714e-491e-9811-832c4801be59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A976F8F-5824-4501-B106-5B67926A55B4}"/>
</file>

<file path=customXml/itemProps2.xml><?xml version="1.0" encoding="utf-8"?>
<ds:datastoreItem xmlns:ds="http://schemas.openxmlformats.org/officeDocument/2006/customXml" ds:itemID="{D47BA915-4C33-407A-9326-973C14E4B0FA}"/>
</file>

<file path=customXml/itemProps3.xml><?xml version="1.0" encoding="utf-8"?>
<ds:datastoreItem xmlns:ds="http://schemas.openxmlformats.org/officeDocument/2006/customXml" ds:itemID="{96B2DBD9-1CC3-4F66-8F63-4850CF8F363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openpyxl</dc:creator>
  <cp:keywords/>
  <dc:description/>
  <cp:lastModifiedBy/>
  <cp:revision/>
  <dcterms:created xsi:type="dcterms:W3CDTF">2025-10-03T18:50:47Z</dcterms:created>
  <dcterms:modified xsi:type="dcterms:W3CDTF">2025-10-20T04:36:42Z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0x0101008D723FA06E242D42AFFE9D26EB76C65E</vt:lpwstr>
  </property>
  <property fmtid="{D5CDD505-2E9C-101B-9397-08002B2CF9AE}" pid="3" name="MediaServiceImageTags">
    <vt:lpwstr/>
  </property>
</Properties>
</file>